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37" i="9"/>
  <c r="CO36" i="9"/>
  <c r="BW36" i="9"/>
  <c r="BE36" i="9"/>
  <c r="AM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 r="U38" i="9" s="1"/>
  <c r="U39" i="9" s="1"/>
  <c r="AM34" i="9"/>
  <c r="AM35" i="9" s="1"/>
</calcChain>
</file>

<file path=xl/sharedStrings.xml><?xml version="1.0" encoding="utf-8"?>
<sst xmlns="http://schemas.openxmlformats.org/spreadsheetml/2006/main" count="1010" uniqueCount="563">
  <si>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</si>
  <si>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</si>
  <si>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</si>
  <si>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</si>
  <si>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</si>
  <si>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</si>
  <si>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</si>
  <si>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</si>
  <si>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</si>
  <si>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</si>
  <si>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</si>
  <si>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</si>
  <si>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</si>
  <si>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</si>
  <si>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</si>
  <si>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</si>
  <si>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</si>
  <si>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</si>
  <si>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</si>
  <si>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</si>
  <si>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</si>
  <si>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</si>
  <si>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</si>
  <si>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</si>
  <si>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</si>
  <si>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</si>
  <si>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</si>
  <si>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</si>
  <si>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</si>
  <si>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</si>
  <si>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</si>
  <si>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</si>
  <si>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</si>
  <si>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</si>
  <si>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</si>
  <si>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</si>
  <si>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</si>
  <si>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</si>
  <si>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</si>
  <si>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</si>
  <si>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</si>
  <si>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</si>
  <si>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</si>
  <si>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</si>
  <si>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</si>
  <si>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</si>
  <si>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</si>
  <si>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</si>
  <si>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</si>
  <si>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</si>
  <si>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</si>
  <si>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</si>
  <si>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</si>
  <si>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</si>
  <si>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</si>
  <si>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</si>
  <si>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</si>
  <si>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</si>
  <si>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</si>
  <si>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</si>
  <si>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</si>
  <si>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</si>
  <si>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</si>
  <si>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</si>
  <si>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</si>
  <si>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</si>
  <si>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</si>
  <si>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</si>
  <si>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</si>
  <si>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</si>
  <si>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</si>
  <si>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</si>
  <si>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</si>
  <si>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</si>
  <si>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</si>
  <si>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</si>
  <si>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</si>
  <si>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</si>
  <si>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</si>
  <si>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</si>
  <si>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</si>
  <si>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</si>
  <si>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</si>
  <si>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</si>
  <si>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</si>
  <si>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</si>
  <si>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</si>
  <si>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</si>
  <si>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</si>
  <si>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</si>
  <si>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</si>
  <si>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</si>
  <si>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</si>
  <si>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</si>
  <si>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</si>
  <si>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</si>
  <si>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</si>
  <si>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</si>
  <si>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</si>
  <si>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</si>
  <si>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</si>
  <si>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</si>
  <si>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</si>
  <si>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</si>
  <si>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</si>
  <si>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</si>
  <si>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</si>
  <si>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</si>
  <si>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</si>
  <si>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</si>
  <si>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</si>
  <si>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</si>
  <si>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</si>
  <si>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</si>
  <si>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</si>
  <si>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</si>
  <si>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</si>
  <si>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</si>
  <si>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</si>
  <si>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</si>
  <si>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</si>
  <si>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</si>
  <si>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</si>
  <si>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</si>
  <si>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</si>
  <si>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</si>
  <si>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</si>
  <si>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</si>
  <si>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</si>
  <si>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</si>
  <si>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</si>
  <si>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</si>
  <si>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</si>
  <si>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</si>
  <si>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</si>
  <si>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</si>
  <si>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</si>
  <si>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</si>
  <si>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</si>
  <si>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</si>
  <si>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</si>
  <si>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</si>
  <si>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</si>
  <si>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</si>
  <si>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</si>
  <si>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</si>
  <si>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</si>
  <si>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</si>
  <si>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</si>
  <si>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</si>
  <si>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</si>
  <si>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</si>
  <si>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</si>
  <si>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</si>
  <si>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</si>
  <si>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</si>
  <si>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</si>
  <si>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</si>
  <si>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</si>
  <si>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</si>
  <si>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</si>
  <si>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</si>
  <si>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</si>
  <si>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</si>
  <si>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</si>
  <si>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</si>
  <si>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</si>
  <si>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</si>
  <si>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</si>
  <si>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</si>
  <si>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</si>
  <si>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</si>
  <si>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</si>
  <si>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</si>
  <si>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</si>
  <si>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</si>
  <si>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</si>
  <si>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</si>
  <si>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</si>
  <si>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</si>
  <si>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</si>
  <si>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</si>
  <si>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</si>
  <si>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</si>
  <si>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</si>
  <si>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</si>
  <si>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</si>
  <si>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</si>
  <si>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</si>
  <si>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</si>
  <si>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</si>
  <si>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</si>
  <si>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</si>
  <si>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</si>
  <si>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</si>
  <si>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香川県坂出市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</si>
  <si>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</si>
  <si>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</si>
  <si>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</si>
  <si>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</si>
  <si>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</si>
  <si>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</si>
  <si>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</si>
  <si>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</si>
  <si>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</si>
  <si>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</si>
  <si>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</si>
  <si>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</si>
  <si>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</si>
  <si>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</si>
  <si>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</si>
  <si>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</si>
  <si>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</si>
  <si>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</si>
  <si>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</si>
  <si>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</si>
  <si>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</si>
  <si>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</si>
  <si>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</si>
  <si>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</si>
  <si>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</si>
  <si>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</si>
  <si>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</si>
  <si>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</si>
  <si>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</si>
  <si>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</si>
  <si>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</si>
  <si>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</si>
  <si>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</si>
  <si>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</si>
  <si>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</si>
  <si>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</si>
  <si>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</si>
  <si>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</si>
  <si>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</si>
  <si>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</si>
  <si>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</si>
  <si>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</si>
  <si>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</si>
  <si>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</si>
  <si>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</si>
  <si>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</si>
  <si>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</si>
  <si>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</si>
  <si>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</si>
  <si>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</si>
  <si>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</si>
  <si>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</si>
  <si>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</si>
  <si>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</si>
  <si>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</si>
  <si>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</si>
  <si>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</si>
  <si>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</si>
  <si>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</si>
  <si>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</si>
  <si>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</si>
  <si>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</si>
  <si>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</si>
  <si>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</si>
  <si>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</si>
  <si>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</si>
  <si>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</si>
  <si>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</si>
  <si>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</si>
  <si>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</si>
  <si>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</si>
  <si>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</si>
  <si>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</si>
  <si>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</si>
  <si>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</si>
  <si>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</si>
  <si>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</si>
  <si>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</si>
  <si>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</si>
  <si>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</si>
  <si>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</si>
  <si>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</si>
  <si>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</si>
  <si>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</si>
  <si>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</si>
  <si>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</si>
  <si>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</si>
  <si>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</si>
  <si>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</si>
  <si>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</si>
  <si>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</si>
  <si>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</si>
  <si>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</si>
  <si>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</si>
  <si>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</si>
  <si>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</si>
  <si>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</si>
  <si>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</si>
  <si>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</si>
  <si>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</si>
  <si>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</si>
  <si>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</si>
  <si>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</si>
  <si>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</si>
  <si>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</si>
  <si>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</si>
  <si>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</si>
  <si>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</si>
  <si>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</si>
  <si>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</si>
  <si>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</si>
  <si>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</si>
  <si>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</si>
  <si>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</si>
  <si>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</si>
  <si>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</si>
  <si>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</si>
  <si>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</si>
  <si>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</si>
  <si>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</si>
  <si>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</si>
  <si>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</si>
  <si>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</si>
  <si>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</si>
  <si>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</si>
  <si>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</si>
  <si>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</si>
  <si>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</si>
  <si>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</si>
  <si>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</si>
  <si>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</si>
  <si>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</si>
  <si>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</si>
  <si>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</si>
  <si>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</si>
  <si>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</si>
  <si>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</si>
  <si>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</si>
  <si>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</si>
  <si>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</si>
  <si>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</si>
  <si>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</si>
  <si>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</si>
  <si>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</si>
  <si>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</si>
  <si>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</si>
  <si>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</si>
  <si>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</si>
  <si>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香川県坂出市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</si>
  <si>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</si>
  <si>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</si>
  <si>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</si>
  <si>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</si>
  <si>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</si>
  <si>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</si>
  <si>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</si>
  <si>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</si>
  <si>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</si>
  <si>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</si>
  <si>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</si>
  <si>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</si>
  <si>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</si>
  <si>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</si>
  <si>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</si>
  <si>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</si>
  <si>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</si>
  <si>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</si>
  <si>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</si>
  <si>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</si>
  <si>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</si>
  <si>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</si>
  <si>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</si>
  <si>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</si>
  <si>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</si>
  <si>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</si>
  <si>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</si>
  <si>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</si>
  <si>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</si>
  <si>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</si>
  <si>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</si>
  <si>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</si>
  <si>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</si>
  <si>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</si>
  <si>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</si>
  <si>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</si>
  <si>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</si>
  <si>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</si>
  <si>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</si>
  <si>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</si>
  <si>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</si>
  <si>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水道事業会計</t>
    <phoneticPr fontId="5"/>
  </si>
  <si>
    <t>法適用企業</t>
    <phoneticPr fontId="5"/>
  </si>
  <si>
    <t>市立病院事業会計</t>
    <phoneticPr fontId="5"/>
  </si>
  <si>
    <t>坂出港港湾整備事業特別会計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</si>
  <si>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</si>
  <si>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</si>
  <si>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</si>
  <si>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</si>
  <si>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</si>
  <si>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</si>
  <si>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</si>
  <si>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</si>
  <si>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</si>
  <si>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</si>
  <si>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</si>
  <si>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</si>
  <si>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</si>
  <si>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</si>
  <si>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</si>
  <si>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</si>
  <si>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</si>
  <si>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</si>
  <si>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</si>
  <si>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</si>
  <si>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</si>
  <si>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</si>
  <si>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</si>
  <si>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</si>
  <si>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</si>
  <si>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</si>
  <si>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</si>
  <si>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</si>
  <si>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</si>
  <si>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</si>
  <si>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</si>
  <si>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</si>
  <si>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</si>
  <si>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</si>
  <si>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</si>
  <si>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</si>
  <si>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</si>
  <si>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</si>
  <si>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</si>
  <si>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</si>
  <si>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</si>
  <si>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</si>
  <si>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</si>
  <si>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</si>
  <si>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</si>
  <si>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</si>
  <si>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</si>
  <si>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</si>
  <si>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</si>
  <si>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</si>
  <si>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</si>
  <si>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</si>
  <si>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</si>
  <si>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</si>
  <si>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</si>
  <si>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</si>
  <si>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</si>
  <si>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</si>
  <si>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</si>
  <si>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</si>
  <si>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</si>
  <si>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</si>
  <si>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</si>
  <si>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</si>
  <si>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</si>
  <si>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</si>
  <si>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</si>
  <si>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</si>
  <si>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</si>
  <si>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</si>
  <si>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</si>
  <si>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</si>
  <si>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</si>
  <si>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</si>
  <si>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</si>
  <si>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</si>
  <si>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</si>
  <si>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</si>
  <si>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</si>
  <si>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</si>
  <si>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</si>
  <si>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</si>
  <si>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</si>
  <si>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</si>
  <si>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</si>
  <si>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</si>
  <si>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</si>
  <si>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</si>
  <si>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</si>
  <si>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</si>
  <si>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</si>
  <si>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</si>
  <si>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</si>
  <si>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</si>
  <si>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</si>
  <si>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</si>
  <si>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</si>
  <si>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</si>
  <si>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</si>
  <si>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</si>
  <si>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</si>
  <si>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</si>
  <si>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</si>
  <si>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</si>
  <si>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</si>
  <si>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</si>
  <si>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</si>
  <si>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</si>
  <si>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</si>
  <si>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</si>
  <si>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</si>
  <si>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</si>
  <si>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</si>
  <si>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</si>
  <si>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</si>
  <si>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</si>
  <si>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</si>
  <si>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</si>
  <si>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</si>
  <si>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</si>
  <si>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</si>
  <si>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</si>
  <si>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</si>
  <si>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</si>
  <si>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</si>
  <si>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</si>
  <si>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</si>
  <si>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</si>
  <si>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</si>
  <si>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</si>
  <si>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</si>
  <si>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</si>
  <si>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</si>
  <si>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</si>
  <si>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</si>
  <si>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国民健康保険与島診療所特別会計</t>
  </si>
  <si>
    <t>▲ 0.21</t>
  </si>
  <si>
    <t>▲ 0.22</t>
  </si>
  <si>
    <t>▲ 0.23</t>
  </si>
  <si>
    <t>市立病院事業会計</t>
  </si>
  <si>
    <t>水道事業会計</t>
  </si>
  <si>
    <t>一般会計</t>
  </si>
  <si>
    <t>介護保険特別会計</t>
  </si>
  <si>
    <t>坂出港港湾整備事業特別会計</t>
  </si>
  <si>
    <t>▲ 1.05</t>
  </si>
  <si>
    <t>▲ 0.62</t>
  </si>
  <si>
    <t>▲ 0.25</t>
  </si>
  <si>
    <t>国民健康保険特別会計</t>
  </si>
  <si>
    <t>後期高齢者医療特別会計</t>
  </si>
  <si>
    <t>その他会計（赤字）</t>
  </si>
  <si>
    <t>▲ 0.43</t>
  </si>
  <si>
    <t>▲ 0.37</t>
  </si>
  <si>
    <t>▲ 0.32</t>
  </si>
  <si>
    <t>その他会計（黒字）</t>
  </si>
  <si>
    <t>-</t>
    <phoneticPr fontId="2"/>
  </si>
  <si>
    <t>-</t>
    <phoneticPr fontId="2"/>
  </si>
  <si>
    <t>-</t>
    <phoneticPr fontId="2"/>
  </si>
  <si>
    <t>-</t>
    <phoneticPr fontId="2"/>
  </si>
  <si>
    <t>繰入（基金）</t>
    <rPh sb="0" eb="2">
      <t>クリイレ</t>
    </rPh>
    <rPh sb="3" eb="5">
      <t>キキン</t>
    </rPh>
    <phoneticPr fontId="2"/>
  </si>
  <si>
    <t>繰入（一般会計）</t>
    <rPh sb="0" eb="2">
      <t>クリイレ</t>
    </rPh>
    <rPh sb="3" eb="5">
      <t>イッパン</t>
    </rPh>
    <rPh sb="5" eb="7">
      <t>カイケイ</t>
    </rPh>
    <phoneticPr fontId="2"/>
  </si>
  <si>
    <t>-</t>
    <phoneticPr fontId="2"/>
  </si>
  <si>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</si>
  <si>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</si>
  <si>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</si>
  <si>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</si>
  <si>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</si>
  <si>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</si>
  <si>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t>
    <phoneticPr fontId="2"/>
  </si>
  <si>
    <t>-</t>
    <phoneticPr fontId="2"/>
  </si>
  <si>
    <t>本州四国総合開発（株）</t>
    <rPh sb="0" eb="2">
      <t>ホンシュウ</t>
    </rPh>
    <rPh sb="2" eb="4">
      <t>シコク</t>
    </rPh>
    <rPh sb="4" eb="6">
      <t>ソウゴウ</t>
    </rPh>
    <rPh sb="6" eb="8">
      <t>カイハツ</t>
    </rPh>
    <rPh sb="9" eb="10">
      <t>カブ</t>
    </rPh>
    <phoneticPr fontId="2"/>
  </si>
  <si>
    <t>（財）坂出市学校給食会</t>
    <rPh sb="1" eb="2">
      <t>ザイ</t>
    </rPh>
    <rPh sb="3" eb="6">
      <t>サカイデシ</t>
    </rPh>
    <rPh sb="6" eb="8">
      <t>ガッコウ</t>
    </rPh>
    <rPh sb="8" eb="10">
      <t>キュウショク</t>
    </rPh>
    <rPh sb="10" eb="11">
      <t>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</si>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</sst>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32148</c:v>
                </c:pt>
                <c:pt idx="1">
                  <c:v>48046</c:v>
                </c:pt>
                <c:pt idx="2">
                  <c:v>64796</c:v>
                </c:pt>
                <c:pt idx="3">
                  <c:v>44527</c:v>
                </c:pt>
                <c:pt idx="4">
                  <c:v>40117</c:v>
                </c:pt>
              </c:numCache>
            </c:numRef>
          </c:val>
          <c:smooth val="0"/>
        </c:ser>
        <c:dLbls>
          <c:showLegendKey val="0"/>
          <c:showVal val="0"/>
          <c:showCatName val="0"/>
          <c:showSerName val="0"/>
          <c:showPercent val="0"/>
          <c:showBubbleSize val="0"/>
        </c:dLbls>
        <c:marker val="1"/>
        <c:smooth val="0"/>
        <c:axId val="128418560"/>
        <c:axId val="128420096"/>
      </c:lineChart>
      <c:catAx>
        <c:axId val="128418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20096"/>
        <c:crosses val="autoZero"/>
        <c:auto val="1"/>
        <c:lblAlgn val="ctr"/>
        <c:lblOffset val="100"/>
        <c:tickLblSkip val="1"/>
        <c:tickMarkSkip val="1"/>
        <c:noMultiLvlLbl val="0"/>
      </c:catAx>
      <c:valAx>
        <c:axId val="1284200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1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6.37</c:v>
                </c:pt>
                <c:pt idx="1">
                  <c:v>6.77</c:v>
                </c:pt>
                <c:pt idx="2">
                  <c:v>6.73</c:v>
                </c:pt>
                <c:pt idx="3">
                  <c:v>5.47</c:v>
                </c:pt>
                <c:pt idx="4">
                  <c:v>8.51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c:v>
                </c:pt>
                <c:pt idx="1">
                  <c:v>10.130000000000001</c:v>
                </c:pt>
                <c:pt idx="2">
                  <c:v>12.28</c:v>
                </c:pt>
                <c:pt idx="3">
                  <c:v>15.33</c:v>
                </c:pt>
                <c:pt idx="4">
                  <c:v>17.43</c:v>
                </c:pt>
              </c:numCache>
            </c:numRef>
          </c:val>
        </c:ser>
        <c:dLbls>
          <c:showLegendKey val="0"/>
          <c:showVal val="0"/>
          <c:showCatName val="0"/>
          <c:showSerName val="0"/>
          <c:showPercent val="0"/>
          <c:showBubbleSize val="0"/>
        </c:dLbls>
        <c:gapWidth val="250"/>
        <c:overlap val="100"/>
        <c:axId val="132262912"/>
        <c:axId val="13227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4.79</c:v>
                </c:pt>
                <c:pt idx="1">
                  <c:v>1.77</c:v>
                </c:pt>
                <c:pt idx="2">
                  <c:v>2.14</c:v>
                </c:pt>
                <c:pt idx="3">
                  <c:v>2</c:v>
                </c:pt>
                <c:pt idx="4">
                  <c:v>5.18</c:v>
                </c:pt>
              </c:numCache>
            </c:numRef>
          </c:val>
          <c:smooth val="0"/>
        </c:ser>
        <c:dLbls>
          <c:showLegendKey val="0"/>
          <c:showVal val="0"/>
          <c:showCatName val="0"/>
          <c:showSerName val="0"/>
          <c:showPercent val="0"/>
          <c:showBubbleSize val="0"/>
        </c:dLbls>
        <c:marker val="1"/>
        <c:smooth val="0"/>
        <c:axId val="132262912"/>
        <c:axId val="132277376"/>
      </c:lineChart>
      <c:catAx>
        <c:axId val="13226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77376"/>
        <c:crosses val="autoZero"/>
        <c:auto val="1"/>
        <c:lblAlgn val="ctr"/>
        <c:lblOffset val="100"/>
        <c:tickLblSkip val="1"/>
        <c:tickMarkSkip val="1"/>
        <c:noMultiLvlLbl val="0"/>
      </c:catAx>
      <c:valAx>
        <c:axId val="13227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6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0.43</c:v>
                </c:pt>
                <c:pt idx="1">
                  <c:v>#N/A</c:v>
                </c:pt>
                <c:pt idx="2">
                  <c:v>0.37</c:v>
                </c:pt>
                <c:pt idx="3">
                  <c:v>#N/A</c:v>
                </c:pt>
                <c:pt idx="4">
                  <c:v>0.32</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3.23</c:v>
                </c:pt>
                <c:pt idx="2">
                  <c:v>#N/A</c:v>
                </c:pt>
                <c:pt idx="3">
                  <c:v>2.4900000000000002</c:v>
                </c:pt>
                <c:pt idx="4">
                  <c:v>#N/A</c:v>
                </c:pt>
                <c:pt idx="5">
                  <c:v>2.09</c:v>
                </c:pt>
                <c:pt idx="6">
                  <c:v>#N/A</c:v>
                </c:pt>
                <c:pt idx="7">
                  <c:v>0.56000000000000005</c:v>
                </c:pt>
                <c:pt idx="8">
                  <c:v>#N/A</c:v>
                </c:pt>
                <c:pt idx="9">
                  <c:v>0.1</c:v>
                </c:pt>
              </c:numCache>
            </c:numRef>
          </c:val>
        </c:ser>
        <c:ser>
          <c:idx val="4"/>
          <c:order val="4"/>
          <c:tx>
            <c:strRef>
              <c:f>データシート!$A$31</c:f>
              <c:strCache>
                <c:ptCount val="1"/>
                <c:pt idx="0">
                  <c:v>坂出港港湾整備事業特別会計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1.05</c:v>
                </c:pt>
                <c:pt idx="1">
                  <c:v>#N/A</c:v>
                </c:pt>
                <c:pt idx="2">
                  <c:v>0.62</c:v>
                </c:pt>
                <c:pt idx="3">
                  <c:v>#N/A</c:v>
                </c:pt>
                <c:pt idx="4">
                  <c:v>0.25</c:v>
                </c:pt>
                <c:pt idx="5">
                  <c:v>#N/A</c:v>
                </c:pt>
                <c:pt idx="6">
                  <c:v>#N/A</c:v>
                </c:pt>
                <c:pt idx="7">
                  <c:v>0</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0.19</c:v>
                </c:pt>
                <c:pt idx="4">
                  <c:v>#N/A</c:v>
                </c:pt>
                <c:pt idx="5">
                  <c:v>0.55000000000000004</c:v>
                </c:pt>
                <c:pt idx="6">
                  <c:v>#N/A</c:v>
                </c:pt>
                <c:pt idx="7">
                  <c:v>0.73</c:v>
                </c:pt>
                <c:pt idx="8">
                  <c:v>#N/A</c:v>
                </c:pt>
                <c:pt idx="9">
                  <c:v>0.85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6.81</c:v>
                </c:pt>
                <c:pt idx="2">
                  <c:v>#N/A</c:v>
                </c:pt>
                <c:pt idx="3">
                  <c:v>7.13</c:v>
                </c:pt>
                <c:pt idx="4">
                  <c:v>#N/A</c:v>
                </c:pt>
                <c:pt idx="5">
                  <c:v>7.05</c:v>
                </c:pt>
                <c:pt idx="6">
                  <c:v>#N/A</c:v>
                </c:pt>
                <c:pt idx="7">
                  <c:v>5.47</c:v>
                </c:pt>
                <c:pt idx="8">
                  <c:v>#N/A</c:v>
                </c:pt>
                <c:pt idx="9">
                  <c:v>8.51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7.72</c:v>
                </c:pt>
                <c:pt idx="2">
                  <c:v>#N/A</c:v>
                </c:pt>
                <c:pt idx="3">
                  <c:v>8.31</c:v>
                </c:pt>
                <c:pt idx="4">
                  <c:v>#N/A</c:v>
                </c:pt>
                <c:pt idx="5">
                  <c:v>8.99</c:v>
                </c:pt>
                <c:pt idx="6">
                  <c:v>#N/A</c:v>
                </c:pt>
                <c:pt idx="7">
                  <c:v>9.32</c:v>
                </c:pt>
                <c:pt idx="8">
                  <c:v>#N/A</c:v>
                </c:pt>
                <c:pt idx="9">
                  <c:v>9.73</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13.04</c:v>
                </c:pt>
                <c:pt idx="2">
                  <c:v>#N/A</c:v>
                </c:pt>
                <c:pt idx="3">
                  <c:v>15.48</c:v>
                </c:pt>
                <c:pt idx="4">
                  <c:v>#N/A</c:v>
                </c:pt>
                <c:pt idx="5">
                  <c:v>18.510000000000002</c:v>
                </c:pt>
                <c:pt idx="6">
                  <c:v>#N/A</c:v>
                </c:pt>
                <c:pt idx="7">
                  <c:v>22.55</c:v>
                </c:pt>
                <c:pt idx="8">
                  <c:v>#N/A</c:v>
                </c:pt>
                <c:pt idx="9">
                  <c:v>25.73</c:v>
                </c:pt>
              </c:numCache>
            </c:numRef>
          </c:val>
        </c:ser>
        <c:ser>
          <c:idx val="9"/>
          <c:order val="9"/>
          <c:tx>
            <c:strRef>
              <c:f>データシート!$A$36</c:f>
              <c:strCache>
                <c:ptCount val="1"/>
                <c:pt idx="0">
                  <c:v>国民健康保険与島診療所特別会計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0.21</c:v>
                </c:pt>
                <c:pt idx="1">
                  <c:v>#N/A</c:v>
                </c:pt>
                <c:pt idx="2">
                  <c:v>0.21</c:v>
                </c:pt>
                <c:pt idx="3">
                  <c:v>#N/A</c:v>
                </c:pt>
                <c:pt idx="4">
                  <c:v>0.21</c:v>
                </c:pt>
                <c:pt idx="5">
                  <c:v>#N/A</c:v>
                </c:pt>
                <c:pt idx="6">
                  <c:v>0.22</c:v>
                </c:pt>
                <c:pt idx="7">
                  <c:v>#N/A</c:v>
                </c:pt>
                <c:pt idx="8">
                  <c:v>0.23</c:v>
                </c:pt>
                <c:pt idx="9">
                  <c:v>#N/A</c:v>
                </c:pt>
              </c:numCache>
            </c:numRef>
          </c:val>
        </c:ser>
        <c:dLbls>
          <c:showLegendKey val="0"/>
          <c:showVal val="0"/>
          <c:showCatName val="0"/>
          <c:showSerName val="0"/>
          <c:showPercent val="0"/>
          <c:showBubbleSize val="0"/>
        </c:dLbls>
        <c:gapWidth val="150"/>
        <c:overlap val="100"/>
        <c:axId val="132334720"/>
        <c:axId val="132336256"/>
      </c:barChart>
      <c:catAx>
        <c:axId val="1323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36256"/>
        <c:crosses val="autoZero"/>
        <c:auto val="1"/>
        <c:lblAlgn val="ctr"/>
        <c:lblOffset val="100"/>
        <c:tickLblSkip val="1"/>
        <c:tickMarkSkip val="1"/>
        <c:noMultiLvlLbl val="0"/>
      </c:catAx>
      <c:valAx>
        <c:axId val="1323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3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1517</c:v>
                </c:pt>
                <c:pt idx="5">
                  <c:v>1511</c:v>
                </c:pt>
                <c:pt idx="8">
                  <c:v>1507</c:v>
                </c:pt>
                <c:pt idx="11">
                  <c:v>1518</c:v>
                </c:pt>
                <c:pt idx="14">
                  <c:v>1533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187</c:v>
                </c:pt>
                <c:pt idx="3">
                  <c:v>187</c:v>
                </c:pt>
                <c:pt idx="6">
                  <c:v>158</c:v>
                </c:pt>
                <c:pt idx="9">
                  <c:v>107</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541</c:v>
                </c:pt>
                <c:pt idx="3">
                  <c:v>595</c:v>
                </c:pt>
                <c:pt idx="6">
                  <c:v>585</c:v>
                </c:pt>
                <c:pt idx="9">
                  <c:v>574</c:v>
                </c:pt>
                <c:pt idx="12">
                  <c:v>565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2690</c:v>
                </c:pt>
                <c:pt idx="3">
                  <c:v>2740</c:v>
                </c:pt>
                <c:pt idx="6">
                  <c:v>2611</c:v>
                </c:pt>
                <c:pt idx="9">
                  <c:v>2478</c:v>
                </c:pt>
                <c:pt idx="12">
                  <c:v>2383</c:v>
                </c:pt>
              </c:numCache>
            </c:numRef>
          </c:val>
        </c:ser>
        <c:dLbls>
          <c:showLegendKey val="0"/>
          <c:showVal val="0"/>
          <c:showCatName val="0"/>
          <c:showSerName val="0"/>
          <c:showPercent val="0"/>
          <c:showBubbleSize val="0"/>
        </c:dLbls>
        <c:gapWidth val="100"/>
        <c:overlap val="100"/>
        <c:axId val="132752128"/>
        <c:axId val="13275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1902</c:v>
                </c:pt>
                <c:pt idx="2">
                  <c:v>#N/A</c:v>
                </c:pt>
                <c:pt idx="3">
                  <c:v>#N/A</c:v>
                </c:pt>
                <c:pt idx="4">
                  <c:v>2012</c:v>
                </c:pt>
                <c:pt idx="5">
                  <c:v>#N/A</c:v>
                </c:pt>
                <c:pt idx="6">
                  <c:v>#N/A</c:v>
                </c:pt>
                <c:pt idx="7">
                  <c:v>1848</c:v>
                </c:pt>
                <c:pt idx="8">
                  <c:v>#N/A</c:v>
                </c:pt>
                <c:pt idx="9">
                  <c:v>#N/A</c:v>
                </c:pt>
                <c:pt idx="10">
                  <c:v>1642</c:v>
                </c:pt>
                <c:pt idx="11">
                  <c:v>#N/A</c:v>
                </c:pt>
                <c:pt idx="12">
                  <c:v>#N/A</c:v>
                </c:pt>
                <c:pt idx="13">
                  <c:v>1523</c:v>
                </c:pt>
                <c:pt idx="14">
                  <c:v>#N/A</c:v>
                </c:pt>
              </c:numCache>
            </c:numRef>
          </c:val>
          <c:smooth val="0"/>
        </c:ser>
        <c:dLbls>
          <c:showLegendKey val="0"/>
          <c:showVal val="0"/>
          <c:showCatName val="0"/>
          <c:showSerName val="0"/>
          <c:showPercent val="0"/>
          <c:showBubbleSize val="0"/>
        </c:dLbls>
        <c:marker val="1"/>
        <c:smooth val="0"/>
        <c:axId val="132752128"/>
        <c:axId val="132754048"/>
      </c:lineChart>
      <c:catAx>
        <c:axId val="1327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54048"/>
        <c:crosses val="autoZero"/>
        <c:auto val="1"/>
        <c:lblAlgn val="ctr"/>
        <c:lblOffset val="100"/>
        <c:tickLblSkip val="1"/>
        <c:tickMarkSkip val="1"/>
        <c:noMultiLvlLbl val="0"/>
      </c:catAx>
      <c:valAx>
        <c:axId val="1327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15486</c:v>
                </c:pt>
                <c:pt idx="5">
                  <c:v>15825</c:v>
                </c:pt>
                <c:pt idx="8">
                  <c:v>16258</c:v>
                </c:pt>
                <c:pt idx="11">
                  <c:v>16592</c:v>
                </c:pt>
                <c:pt idx="14">
                  <c:v>17290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c:v>
                </c:pt>
                <c:pt idx="5">
                  <c:v>78</c:v>
                </c:pt>
                <c:pt idx="8">
                  <c:v>58</c:v>
                </c:pt>
                <c:pt idx="11">
                  <c:v>45</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2337</c:v>
                </c:pt>
                <c:pt idx="5">
                  <c:v>2992</c:v>
                </c:pt>
                <c:pt idx="8">
                  <c:v>3634</c:v>
                </c:pt>
                <c:pt idx="11">
                  <c:v>4163</c:v>
                </c:pt>
                <c:pt idx="14">
                  <c:v>4274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1043</c:v>
                </c:pt>
                <c:pt idx="3">
                  <c:v>1043</c:v>
                </c:pt>
                <c:pt idx="6">
                  <c:v>1055</c:v>
                </c:pt>
                <c:pt idx="9">
                  <c:v>1060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6251</c:v>
                </c:pt>
                <c:pt idx="3">
                  <c:v>6023</c:v>
                </c:pt>
                <c:pt idx="6">
                  <c:v>5799</c:v>
                </c:pt>
                <c:pt idx="9">
                  <c:v>5582</c:v>
                </c:pt>
                <c:pt idx="12">
                  <c:v>4930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643</c:v>
                </c:pt>
                <c:pt idx="3">
                  <c:v>466</c:v>
                </c:pt>
                <c:pt idx="6">
                  <c:v>316</c:v>
                </c:pt>
                <c:pt idx="9">
                  <c:v>214</c:v>
                </c:pt>
                <c:pt idx="12">
                  <c:v>110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7225</c:v>
                </c:pt>
                <c:pt idx="3">
                  <c:v>7207</c:v>
                </c:pt>
                <c:pt idx="6">
                  <c:v>7289</c:v>
                </c:pt>
                <c:pt idx="9">
                  <c:v>7431</c:v>
                </c:pt>
                <c:pt idx="12">
                  <c:v>7657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c:v>
                </c:pt>
                <c:pt idx="3">
                  <c:v>15</c:v>
                </c:pt>
                <c:pt idx="6">
                  <c:v>14</c:v>
                </c:pt>
                <c:pt idx="9">
                  <c:v>13</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21607</c:v>
                </c:pt>
                <c:pt idx="3">
                  <c:v>21028</c:v>
                </c:pt>
                <c:pt idx="6">
                  <c:v>21152</c:v>
                </c:pt>
                <c:pt idx="9">
                  <c:v>20946</c:v>
                </c:pt>
                <c:pt idx="12">
                  <c:v>21843</c:v>
                </c:pt>
              </c:numCache>
            </c:numRef>
          </c:val>
        </c:ser>
        <c:dLbls>
          <c:showLegendKey val="0"/>
          <c:showVal val="0"/>
          <c:showCatName val="0"/>
          <c:showSerName val="0"/>
          <c:showPercent val="0"/>
          <c:showBubbleSize val="0"/>
        </c:dLbls>
        <c:gapWidth val="100"/>
        <c:overlap val="100"/>
        <c:axId val="132512384"/>
        <c:axId val="13284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18861</c:v>
                </c:pt>
                <c:pt idx="2">
                  <c:v>#N/A</c:v>
                </c:pt>
                <c:pt idx="3">
                  <c:v>#N/A</c:v>
                </c:pt>
                <c:pt idx="4">
                  <c:v>16887</c:v>
                </c:pt>
                <c:pt idx="5">
                  <c:v>#N/A</c:v>
                </c:pt>
                <c:pt idx="6">
                  <c:v>#N/A</c:v>
                </c:pt>
                <c:pt idx="7">
                  <c:v>15676</c:v>
                </c:pt>
                <c:pt idx="8">
                  <c:v>#N/A</c:v>
                </c:pt>
                <c:pt idx="9">
                  <c:v>#N/A</c:v>
                </c:pt>
                <c:pt idx="10">
                  <c:v>14446</c:v>
                </c:pt>
                <c:pt idx="11">
                  <c:v>#N/A</c:v>
                </c:pt>
                <c:pt idx="12">
                  <c:v>#N/A</c:v>
                </c:pt>
                <c:pt idx="13">
                  <c:v>12949</c:v>
                </c:pt>
                <c:pt idx="14">
                  <c:v>#N/A</c:v>
                </c:pt>
              </c:numCache>
            </c:numRef>
          </c:val>
          <c:smooth val="0"/>
        </c:ser>
        <c:dLbls>
          <c:showLegendKey val="0"/>
          <c:showVal val="0"/>
          <c:showCatName val="0"/>
          <c:showSerName val="0"/>
          <c:showPercent val="0"/>
          <c:showBubbleSize val="0"/>
        </c:dLbls>
        <c:marker val="1"/>
        <c:smooth val="0"/>
        <c:axId val="132512384"/>
        <c:axId val="132846336"/>
      </c:lineChart>
      <c:catAx>
        <c:axId val="1325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46336"/>
        <c:crosses val="autoZero"/>
        <c:auto val="1"/>
        <c:lblAlgn val="ctr"/>
        <c:lblOffset val="100"/>
        <c:tickLblSkip val="1"/>
        <c:tickMarkSkip val="1"/>
        <c:noMultiLvlLbl val="0"/>
      </c:catAx>
      <c:valAx>
        <c:axId val="13284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55,864
55,412
92.46
24,216,598
22,976,580
1,164,058
13,677,665
21,842,574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0.84</a:t>
          </a:r>
          <a:r>
            <a:rPr lang="ja-JP" altLang="ja-JP" sz="1100">
              <a:solidFill>
                <a:schemeClr val="dk1"/>
              </a:solidFill>
              <a:effectLst/>
              <a:latin typeface="+mn-lt"/>
              <a:ea typeface="+mn-ea"/>
              <a:cs typeface="+mn-cs"/>
            </a:rPr>
            <a:t>となり、類似団体平均を上回っている。主な要因としては、本市は臨海型の埋め立て工業地帯を有していることなどから、市税収入が類似団体に比べ多いためである。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7408</xdr:rowOff>
    </xdr:to>
    <xdr:cxnSp macro="">
      <xdr:nvCxnSpPr>
        <xdr:cNvPr id="68" name="直線コネクタ 67"/>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7408</xdr:rowOff>
    </xdr:from>
    <xdr:to>
      <xdr:col>6</xdr:col>
      <xdr:colOff>0</xdr:colOff>
      <xdr:row>38</xdr:row>
      <xdr:rowOff>7408</xdr:rowOff>
    </xdr:to>
    <xdr:cxnSp macro="">
      <xdr:nvCxnSpPr>
        <xdr:cNvPr id="71" name="直線コネクタ 70"/>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7408</xdr:rowOff>
    </xdr:to>
    <xdr:cxnSp macro="">
      <xdr:nvCxnSpPr>
        <xdr:cNvPr id="74" name="直線コネクタ 73"/>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158750</xdr:rowOff>
    </xdr:to>
    <xdr:cxnSp macro="">
      <xdr:nvCxnSpPr>
        <xdr:cNvPr id="77" name="直線コネクタ 76"/>
        <xdr:cNvCxnSpPr/>
      </xdr:nvCxnSpPr>
      <xdr:spPr>
        <a:xfrm>
          <a:off x="1447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128058</xdr:rowOff>
    </xdr:from>
    <xdr:to>
      <xdr:col>4</xdr:col>
      <xdr:colOff>533400</xdr:colOff>
      <xdr:row>38</xdr:row>
      <xdr:rowOff>58209</xdr:rowOff>
    </xdr:to>
    <xdr:sp macro="" textlink="">
      <xdr:nvSpPr>
        <xdr:cNvPr id="91" name="円/楕円 90"/>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68385</xdr:rowOff>
    </xdr:from>
    <xdr:ext cx="762000" cy="259045"/>
    <xdr:sp macro="" textlink="">
      <xdr:nvSpPr>
        <xdr:cNvPr id="92" name="テキスト ボックス 91"/>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89.8</a:t>
          </a:r>
          <a:r>
            <a:rPr lang="ja-JP" altLang="ja-JP" sz="1100">
              <a:solidFill>
                <a:schemeClr val="dk1"/>
              </a:solidFill>
              <a:effectLst/>
              <a:latin typeface="+mn-lt"/>
              <a:ea typeface="+mn-ea"/>
              <a:cs typeface="+mn-cs"/>
            </a:rPr>
            <a:t>％となり、類似団体平均より若干高い。平成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年度の比率が前年度と比較して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主な要因としては、分子となる経常的経費充当一般財源が退職手当による人件費などにより増加となったためである。今後、引き続き高齢者層の職員が多いことに伴う退職手当、また社会保障費の増大に伴う扶助費や介護保険特別会計への繰出金などの増加傾向が危惧される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月に策定した「第５次坂出市行財政改革大綱」に基づき、第二次定員適正化計画や市債残高の逓減などに取り組み、財政基盤の強化に努める。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62</xdr:row>
      <xdr:rowOff>157056</xdr:rowOff>
    </xdr:to>
    <xdr:cxnSp macro="">
      <xdr:nvCxnSpPr>
        <xdr:cNvPr id="131" name="直線コネクタ 130"/>
        <xdr:cNvCxnSpPr/>
      </xdr:nvCxnSpPr>
      <xdr:spPr>
        <a:xfrm>
          <a:off x="4114800" y="107829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62</xdr:row>
      <xdr:rowOff>153035</xdr:rowOff>
    </xdr:to>
    <xdr:cxnSp macro="">
      <xdr:nvCxnSpPr>
        <xdr:cNvPr id="134" name="直線コネクタ 133"/>
        <xdr:cNvCxnSpPr/>
      </xdr:nvCxnSpPr>
      <xdr:spPr>
        <a:xfrm>
          <a:off x="3225800" y="106783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80645</xdr:rowOff>
    </xdr:to>
    <xdr:cxnSp macro="">
      <xdr:nvCxnSpPr>
        <xdr:cNvPr id="137" name="直線コネクタ 136"/>
        <xdr:cNvCxnSpPr/>
      </xdr:nvCxnSpPr>
      <xdr:spPr>
        <a:xfrm flipV="1">
          <a:off x="2336800" y="106783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62</xdr:row>
      <xdr:rowOff>80645</xdr:rowOff>
    </xdr:to>
    <xdr:cxnSp macro="">
      <xdr:nvCxnSpPr>
        <xdr:cNvPr id="140" name="直線コネクタ 139"/>
        <xdr:cNvCxnSpPr/>
      </xdr:nvCxnSpPr>
      <xdr:spPr>
        <a:xfrm>
          <a:off x="1447800" y="107065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78333</xdr:rowOff>
    </xdr:from>
    <xdr:ext cx="762000" cy="259045"/>
    <xdr:sp macro="" textlink="">
      <xdr:nvSpPr>
        <xdr:cNvPr id="151"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2" name="円/楕円 151"/>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3" name="テキスト ボックス 152"/>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169121</xdr:rowOff>
    </xdr:from>
    <xdr:to>
      <xdr:col>4</xdr:col>
      <xdr:colOff>533400</xdr:colOff>
      <xdr:row>62</xdr:row>
      <xdr:rowOff>99271</xdr:rowOff>
    </xdr:to>
    <xdr:sp macro="" textlink="">
      <xdr:nvSpPr>
        <xdr:cNvPr id="154" name="円/楕円 153"/>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109448</xdr:rowOff>
    </xdr:from>
    <xdr:ext cx="762000" cy="259045"/>
    <xdr:sp macro="" textlink="">
      <xdr:nvSpPr>
        <xdr:cNvPr id="155" name="テキスト ボックス 154"/>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6" name="円/楕円 155"/>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7" name="テキスト ボックス 15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9" name="テキスト ボックス 158"/>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110,662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121,297</a:t>
          </a:r>
          <a:r>
            <a:rPr lang="ja-JP" altLang="ja-JP" sz="1100">
              <a:solidFill>
                <a:schemeClr val="dk1"/>
              </a:solidFill>
              <a:effectLst/>
              <a:latin typeface="+mn-lt"/>
              <a:ea typeface="+mn-ea"/>
              <a:cs typeface="+mn-cs"/>
            </a:rPr>
            <a:t>円となり、前年度と比較して</a:t>
          </a:r>
          <a:r>
            <a:rPr lang="en-US" altLang="ja-JP" sz="1100">
              <a:solidFill>
                <a:schemeClr val="dk1"/>
              </a:solidFill>
              <a:effectLst/>
              <a:latin typeface="+mn-lt"/>
              <a:ea typeface="+mn-ea"/>
              <a:cs typeface="+mn-cs"/>
            </a:rPr>
            <a:t>921</a:t>
          </a:r>
          <a:r>
            <a:rPr lang="ja-JP" altLang="ja-JP" sz="1100">
              <a:solidFill>
                <a:schemeClr val="dk1"/>
              </a:solidFill>
              <a:effectLst/>
              <a:latin typeface="+mn-lt"/>
              <a:ea typeface="+mn-ea"/>
              <a:cs typeface="+mn-cs"/>
            </a:rPr>
            <a:t>円減少した。類似団体平均より若干高い。主な要因としては、清掃や調理業務などに直営部分があり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職員数が類似団体に比べ多いことなどが挙げられる。第二次定員適正化計画（Ｈ</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年度）の実施により、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年間で職員数約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％の削減を目標に取り組んでいるところであり、職員数および職員給は着実に減少しており、今後とも適正化を推進する。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64829</xdr:rowOff>
    </xdr:from>
    <xdr:to>
      <xdr:col>7</xdr:col>
      <xdr:colOff>152400</xdr:colOff>
      <xdr:row>81</xdr:row>
      <xdr:rowOff>66416</xdr:rowOff>
    </xdr:to>
    <xdr:cxnSp macro="">
      <xdr:nvCxnSpPr>
        <xdr:cNvPr id="195" name="直線コネクタ 194"/>
        <xdr:cNvCxnSpPr/>
      </xdr:nvCxnSpPr>
      <xdr:spPr>
        <a:xfrm flipV="1">
          <a:off x="4114800" y="13952279"/>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66416</xdr:rowOff>
    </xdr:from>
    <xdr:to>
      <xdr:col>6</xdr:col>
      <xdr:colOff>0</xdr:colOff>
      <xdr:row>81</xdr:row>
      <xdr:rowOff>74290</xdr:rowOff>
    </xdr:to>
    <xdr:cxnSp macro="">
      <xdr:nvCxnSpPr>
        <xdr:cNvPr id="198" name="直線コネクタ 197"/>
        <xdr:cNvCxnSpPr/>
      </xdr:nvCxnSpPr>
      <xdr:spPr>
        <a:xfrm flipV="1">
          <a:off x="3225800" y="13953866"/>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64794</xdr:rowOff>
    </xdr:from>
    <xdr:to>
      <xdr:col>4</xdr:col>
      <xdr:colOff>482600</xdr:colOff>
      <xdr:row>81</xdr:row>
      <xdr:rowOff>74290</xdr:rowOff>
    </xdr:to>
    <xdr:cxnSp macro="">
      <xdr:nvCxnSpPr>
        <xdr:cNvPr id="201" name="直線コネクタ 200"/>
        <xdr:cNvCxnSpPr/>
      </xdr:nvCxnSpPr>
      <xdr:spPr>
        <a:xfrm>
          <a:off x="2336800" y="13952244"/>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64794</xdr:rowOff>
    </xdr:from>
    <xdr:to>
      <xdr:col>3</xdr:col>
      <xdr:colOff>279400</xdr:colOff>
      <xdr:row>81</xdr:row>
      <xdr:rowOff>68014</xdr:rowOff>
    </xdr:to>
    <xdr:cxnSp macro="">
      <xdr:nvCxnSpPr>
        <xdr:cNvPr id="204" name="直線コネクタ 203"/>
        <xdr:cNvCxnSpPr/>
      </xdr:nvCxnSpPr>
      <xdr:spPr>
        <a:xfrm flipV="1">
          <a:off x="1447800" y="13952244"/>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14029</xdr:rowOff>
    </xdr:from>
    <xdr:to>
      <xdr:col>7</xdr:col>
      <xdr:colOff>203200</xdr:colOff>
      <xdr:row>81</xdr:row>
      <xdr:rowOff>115629</xdr:rowOff>
    </xdr:to>
    <xdr:sp macro="" textlink="">
      <xdr:nvSpPr>
        <xdr:cNvPr id="214" name="円/楕円 213"/>
        <xdr:cNvSpPr/>
      </xdr:nvSpPr>
      <xdr:spPr>
        <a:xfrm>
          <a:off x="4902200" y="13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62306</xdr:rowOff>
    </xdr:from>
    <xdr:ext cx="762000" cy="259045"/>
    <xdr:sp macro="" textlink="">
      <xdr:nvSpPr>
        <xdr:cNvPr id="215" name="人件費・物件費等の状況該当値テキスト"/>
        <xdr:cNvSpPr txBox="1"/>
      </xdr:nvSpPr>
      <xdr:spPr>
        <a:xfrm>
          <a:off x="5041900" y="1394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15616</xdr:rowOff>
    </xdr:from>
    <xdr:to>
      <xdr:col>6</xdr:col>
      <xdr:colOff>50800</xdr:colOff>
      <xdr:row>81</xdr:row>
      <xdr:rowOff>117216</xdr:rowOff>
    </xdr:to>
    <xdr:sp macro="" textlink="">
      <xdr:nvSpPr>
        <xdr:cNvPr id="216" name="円/楕円 215"/>
        <xdr:cNvSpPr/>
      </xdr:nvSpPr>
      <xdr:spPr>
        <a:xfrm>
          <a:off x="4064000" y="13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101993</xdr:rowOff>
    </xdr:from>
    <xdr:ext cx="736600" cy="259045"/>
    <xdr:sp macro="" textlink="">
      <xdr:nvSpPr>
        <xdr:cNvPr id="217" name="テキスト ボックス 216"/>
        <xdr:cNvSpPr txBox="1"/>
      </xdr:nvSpPr>
      <xdr:spPr>
        <a:xfrm>
          <a:off x="3733800" y="1398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23490</xdr:rowOff>
    </xdr:from>
    <xdr:to>
      <xdr:col>4</xdr:col>
      <xdr:colOff>533400</xdr:colOff>
      <xdr:row>81</xdr:row>
      <xdr:rowOff>125090</xdr:rowOff>
    </xdr:to>
    <xdr:sp macro="" textlink="">
      <xdr:nvSpPr>
        <xdr:cNvPr id="218" name="円/楕円 217"/>
        <xdr:cNvSpPr/>
      </xdr:nvSpPr>
      <xdr:spPr>
        <a:xfrm>
          <a:off x="3175000" y="139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109867</xdr:rowOff>
    </xdr:from>
    <xdr:ext cx="762000" cy="259045"/>
    <xdr:sp macro="" textlink="">
      <xdr:nvSpPr>
        <xdr:cNvPr id="219" name="テキスト ボックス 218"/>
        <xdr:cNvSpPr txBox="1"/>
      </xdr:nvSpPr>
      <xdr:spPr>
        <a:xfrm>
          <a:off x="2844800" y="139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13994</xdr:rowOff>
    </xdr:from>
    <xdr:to>
      <xdr:col>3</xdr:col>
      <xdr:colOff>330200</xdr:colOff>
      <xdr:row>81</xdr:row>
      <xdr:rowOff>115594</xdr:rowOff>
    </xdr:to>
    <xdr:sp macro="" textlink="">
      <xdr:nvSpPr>
        <xdr:cNvPr id="220" name="円/楕円 219"/>
        <xdr:cNvSpPr/>
      </xdr:nvSpPr>
      <xdr:spPr>
        <a:xfrm>
          <a:off x="2286000" y="139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100371</xdr:rowOff>
    </xdr:from>
    <xdr:ext cx="762000" cy="259045"/>
    <xdr:sp macro="" textlink="">
      <xdr:nvSpPr>
        <xdr:cNvPr id="221" name="テキスト ボックス 220"/>
        <xdr:cNvSpPr txBox="1"/>
      </xdr:nvSpPr>
      <xdr:spPr>
        <a:xfrm>
          <a:off x="1955800" y="1398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17214</xdr:rowOff>
    </xdr:from>
    <xdr:to>
      <xdr:col>2</xdr:col>
      <xdr:colOff>127000</xdr:colOff>
      <xdr:row>81</xdr:row>
      <xdr:rowOff>118814</xdr:rowOff>
    </xdr:to>
    <xdr:sp macro="" textlink="">
      <xdr:nvSpPr>
        <xdr:cNvPr id="222" name="円/楕円 221"/>
        <xdr:cNvSpPr/>
      </xdr:nvSpPr>
      <xdr:spPr>
        <a:xfrm>
          <a:off x="1397000" y="139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103591</xdr:rowOff>
    </xdr:from>
    <xdr:ext cx="762000" cy="259045"/>
    <xdr:sp macro="" textlink="">
      <xdr:nvSpPr>
        <xdr:cNvPr id="223" name="テキスト ボックス 222"/>
        <xdr:cNvSpPr txBox="1"/>
      </xdr:nvSpPr>
      <xdr:spPr>
        <a:xfrm>
          <a:off x="1066800" y="1399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日現在において</a:t>
          </a:r>
          <a:r>
            <a:rPr lang="en-US" altLang="ja-JP" sz="1100">
              <a:solidFill>
                <a:schemeClr val="dk1"/>
              </a:solidFill>
              <a:effectLst/>
              <a:latin typeface="+mn-lt"/>
              <a:ea typeface="+mn-ea"/>
              <a:cs typeface="+mn-cs"/>
            </a:rPr>
            <a:t>100.5</a:t>
          </a:r>
          <a:r>
            <a:rPr lang="ja-JP" altLang="ja-JP" sz="1100">
              <a:solidFill>
                <a:schemeClr val="dk1"/>
              </a:solidFill>
              <a:effectLst/>
              <a:latin typeface="+mn-lt"/>
              <a:ea typeface="+mn-ea"/>
              <a:cs typeface="+mn-cs"/>
            </a:rPr>
            <a:t>と類似団体平均より高い。本市の給与については、国家公務員の取り扱いに準じつつ、香川県、近隣市町の動向を見守りながら、その適正化に取り組んできた。平成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月には平均</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％の給与水準引き下げや査定昇給制度の導入などを柱とした給与構造改革を実施し、給与の適正化に努めてきたところである。その結果、ラスパイレス指数は、昭和</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a:t>
          </a:r>
          <a:r>
            <a:rPr lang="en-US" altLang="ja-JP" sz="1100">
              <a:solidFill>
                <a:schemeClr val="dk1"/>
              </a:solidFill>
              <a:effectLst/>
              <a:latin typeface="+mn-lt"/>
              <a:ea typeface="+mn-ea"/>
              <a:cs typeface="+mn-cs"/>
            </a:rPr>
            <a:t>105.2</a:t>
          </a:r>
          <a:r>
            <a:rPr lang="ja-JP" altLang="ja-JP" sz="1100">
              <a:solidFill>
                <a:schemeClr val="dk1"/>
              </a:solidFill>
              <a:effectLst/>
              <a:latin typeface="+mn-lt"/>
              <a:ea typeface="+mn-ea"/>
              <a:cs typeface="+mn-cs"/>
            </a:rPr>
            <a:t>から順次下げ始め、平成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日には</a:t>
          </a:r>
          <a:r>
            <a:rPr lang="en-US" altLang="ja-JP" sz="1100">
              <a:solidFill>
                <a:schemeClr val="dk1"/>
              </a:solidFill>
              <a:effectLst/>
              <a:latin typeface="+mn-lt"/>
              <a:ea typeface="+mn-ea"/>
              <a:cs typeface="+mn-cs"/>
            </a:rPr>
            <a:t>98.1</a:t>
          </a:r>
          <a:r>
            <a:rPr lang="ja-JP" altLang="ja-JP" sz="1100">
              <a:solidFill>
                <a:schemeClr val="dk1"/>
              </a:solidFill>
              <a:effectLst/>
              <a:latin typeface="+mn-lt"/>
              <a:ea typeface="+mn-ea"/>
              <a:cs typeface="+mn-cs"/>
            </a:rPr>
            <a:t>となり、国家公務員を下回る水準まで低減した。平成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月以降は、国との給与構造改革実施時期の相違の影響などにより若干上昇したものの、今後、査定昇給制度の厳格な運用などにより、さらなる給与の適正化を推進する。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88</xdr:row>
      <xdr:rowOff>12064</xdr:rowOff>
    </xdr:to>
    <xdr:cxnSp macro="">
      <xdr:nvCxnSpPr>
        <xdr:cNvPr id="253" name="直線コネクタ 252"/>
        <xdr:cNvCxnSpPr/>
      </xdr:nvCxnSpPr>
      <xdr:spPr>
        <a:xfrm flipV="1">
          <a:off x="16179800" y="14635163"/>
          <a:ext cx="8382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12064</xdr:rowOff>
    </xdr:from>
    <xdr:to>
      <xdr:col>23</xdr:col>
      <xdr:colOff>406400</xdr:colOff>
      <xdr:row>88</xdr:row>
      <xdr:rowOff>18098</xdr:rowOff>
    </xdr:to>
    <xdr:cxnSp macro="">
      <xdr:nvCxnSpPr>
        <xdr:cNvPr id="256" name="直線コネクタ 255"/>
        <xdr:cNvCxnSpPr/>
      </xdr:nvCxnSpPr>
      <xdr:spPr>
        <a:xfrm flipV="1">
          <a:off x="15290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88</xdr:row>
      <xdr:rowOff>18098</xdr:rowOff>
    </xdr:to>
    <xdr:cxnSp macro="">
      <xdr:nvCxnSpPr>
        <xdr:cNvPr id="259" name="直線コネクタ 258"/>
        <xdr:cNvCxnSpPr/>
      </xdr:nvCxnSpPr>
      <xdr:spPr>
        <a:xfrm>
          <a:off x="14401800" y="14617064"/>
          <a:ext cx="889000" cy="4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85</xdr:row>
      <xdr:rowOff>43814</xdr:rowOff>
    </xdr:to>
    <xdr:cxnSp macro="">
      <xdr:nvCxnSpPr>
        <xdr:cNvPr id="262" name="直線コネクタ 261"/>
        <xdr:cNvCxnSpPr/>
      </xdr:nvCxnSpPr>
      <xdr:spPr>
        <a:xfrm>
          <a:off x="13512800" y="1461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2" name="円/楕円 271"/>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3"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132714</xdr:rowOff>
    </xdr:from>
    <xdr:to>
      <xdr:col>23</xdr:col>
      <xdr:colOff>457200</xdr:colOff>
      <xdr:row>88</xdr:row>
      <xdr:rowOff>62864</xdr:rowOff>
    </xdr:to>
    <xdr:sp macro="" textlink="">
      <xdr:nvSpPr>
        <xdr:cNvPr id="274" name="円/楕円 273"/>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47641</xdr:rowOff>
    </xdr:from>
    <xdr:ext cx="736600" cy="259045"/>
    <xdr:sp macro="" textlink="">
      <xdr:nvSpPr>
        <xdr:cNvPr id="275" name="テキスト ボックス 274"/>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76" name="円/楕円 275"/>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53675</xdr:rowOff>
    </xdr:from>
    <xdr:ext cx="762000" cy="259045"/>
    <xdr:sp macro="" textlink="">
      <xdr:nvSpPr>
        <xdr:cNvPr id="277" name="テキスト ボックス 276"/>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8" name="円/楕円 277"/>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79391</xdr:rowOff>
    </xdr:from>
    <xdr:ext cx="762000" cy="259045"/>
    <xdr:sp macro="" textlink="">
      <xdr:nvSpPr>
        <xdr:cNvPr id="279" name="テキスト ボックス 278"/>
        <xdr:cNvSpPr txBox="1"/>
      </xdr:nvSpPr>
      <xdr:spPr>
        <a:xfrm>
          <a:off x="14020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80" name="円/楕円 279"/>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79391</xdr:rowOff>
    </xdr:from>
    <xdr:ext cx="762000" cy="259045"/>
    <xdr:sp macro="" textlink="">
      <xdr:nvSpPr>
        <xdr:cNvPr id="281" name="テキスト ボックス 280"/>
        <xdr:cNvSpPr txBox="1"/>
      </xdr:nvSpPr>
      <xdr:spPr>
        <a:xfrm>
          <a:off x="13131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日現在の職員数は人口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人となり、類似団体平均より多い。本市の職員数については、定員適正化計画に基づき中・長期的な定員管理を行い、平成</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月時点で</a:t>
          </a:r>
          <a:r>
            <a:rPr lang="en-US" altLang="ja-JP" sz="1100">
              <a:solidFill>
                <a:schemeClr val="dk1"/>
              </a:solidFill>
              <a:effectLst/>
              <a:latin typeface="+mn-lt"/>
              <a:ea typeface="+mn-ea"/>
              <a:cs typeface="+mn-cs"/>
            </a:rPr>
            <a:t>839</a:t>
          </a:r>
          <a:r>
            <a:rPr lang="ja-JP" altLang="ja-JP" sz="1100">
              <a:solidFill>
                <a:schemeClr val="dk1"/>
              </a:solidFill>
              <a:effectLst/>
              <a:latin typeface="+mn-lt"/>
              <a:ea typeface="+mn-ea"/>
              <a:cs typeface="+mn-cs"/>
            </a:rPr>
            <a:t>人であった普通会計等の職員数は、平成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月現在で</a:t>
          </a:r>
          <a:r>
            <a:rPr lang="en-US" altLang="ja-JP" sz="1100">
              <a:solidFill>
                <a:schemeClr val="dk1"/>
              </a:solidFill>
              <a:effectLst/>
              <a:latin typeface="+mn-lt"/>
              <a:ea typeface="+mn-ea"/>
              <a:cs typeface="+mn-cs"/>
            </a:rPr>
            <a:t>519</a:t>
          </a:r>
          <a:r>
            <a:rPr lang="ja-JP" altLang="ja-JP" sz="1100">
              <a:solidFill>
                <a:schemeClr val="dk1"/>
              </a:solidFill>
              <a:effectLst/>
              <a:latin typeface="+mn-lt"/>
              <a:ea typeface="+mn-ea"/>
              <a:cs typeface="+mn-cs"/>
            </a:rPr>
            <a:t>人となっており、</a:t>
          </a:r>
          <a:r>
            <a:rPr lang="en-US" altLang="ja-JP" sz="1100">
              <a:solidFill>
                <a:schemeClr val="dk1"/>
              </a:solidFill>
              <a:effectLst/>
              <a:latin typeface="+mn-lt"/>
              <a:ea typeface="+mn-ea"/>
              <a:cs typeface="+mn-cs"/>
            </a:rPr>
            <a:t>320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38.1</a:t>
          </a:r>
          <a:r>
            <a:rPr lang="ja-JP" altLang="ja-JP" sz="1100">
              <a:solidFill>
                <a:schemeClr val="dk1"/>
              </a:solidFill>
              <a:effectLst/>
              <a:latin typeface="+mn-lt"/>
              <a:ea typeface="+mn-ea"/>
              <a:cs typeface="+mn-cs"/>
            </a:rPr>
            <a:t>％）の職員を削減してきたところである。引き続き、平成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年度の普通会計等の職員数を</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人（平成</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a:t>
          </a:r>
          <a:r>
            <a:rPr lang="en-US" altLang="ja-JP" sz="1100">
              <a:solidFill>
                <a:schemeClr val="dk1"/>
              </a:solidFill>
              <a:effectLst/>
              <a:latin typeface="+mn-lt"/>
              <a:ea typeface="+mn-ea"/>
              <a:cs typeface="+mn-cs"/>
            </a:rPr>
            <a:t>839</a:t>
          </a:r>
          <a:r>
            <a:rPr lang="ja-JP" altLang="ja-JP" sz="1100">
              <a:solidFill>
                <a:schemeClr val="dk1"/>
              </a:solidFill>
              <a:effectLst/>
              <a:latin typeface="+mn-lt"/>
              <a:ea typeface="+mn-ea"/>
              <a:cs typeface="+mn-cs"/>
            </a:rPr>
            <a:t>人と比較すると約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％の削減）とすることを目標とする「第二次定員適正化計画」を基本としつつ、職種に応じた定員の適正化を推進する。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164193</xdr:rowOff>
    </xdr:from>
    <xdr:to>
      <xdr:col>24</xdr:col>
      <xdr:colOff>558800</xdr:colOff>
      <xdr:row>62</xdr:row>
      <xdr:rowOff>7680</xdr:rowOff>
    </xdr:to>
    <xdr:cxnSp macro="">
      <xdr:nvCxnSpPr>
        <xdr:cNvPr id="318" name="直線コネクタ 317"/>
        <xdr:cNvCxnSpPr/>
      </xdr:nvCxnSpPr>
      <xdr:spPr>
        <a:xfrm>
          <a:off x="16179800" y="1062264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164193</xdr:rowOff>
    </xdr:from>
    <xdr:to>
      <xdr:col>23</xdr:col>
      <xdr:colOff>406400</xdr:colOff>
      <xdr:row>62</xdr:row>
      <xdr:rowOff>12277</xdr:rowOff>
    </xdr:to>
    <xdr:cxnSp macro="">
      <xdr:nvCxnSpPr>
        <xdr:cNvPr id="321" name="直線コネクタ 320"/>
        <xdr:cNvCxnSpPr/>
      </xdr:nvCxnSpPr>
      <xdr:spPr>
        <a:xfrm flipV="1">
          <a:off x="15290800" y="1062264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12277</xdr:rowOff>
    </xdr:from>
    <xdr:to>
      <xdr:col>22</xdr:col>
      <xdr:colOff>203200</xdr:colOff>
      <xdr:row>62</xdr:row>
      <xdr:rowOff>18022</xdr:rowOff>
    </xdr:to>
    <xdr:cxnSp macro="">
      <xdr:nvCxnSpPr>
        <xdr:cNvPr id="324" name="直線コネクタ 323"/>
        <xdr:cNvCxnSpPr/>
      </xdr:nvCxnSpPr>
      <xdr:spPr>
        <a:xfrm flipV="1">
          <a:off x="14401800" y="106421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14575</xdr:rowOff>
    </xdr:from>
    <xdr:to>
      <xdr:col>21</xdr:col>
      <xdr:colOff>0</xdr:colOff>
      <xdr:row>62</xdr:row>
      <xdr:rowOff>18022</xdr:rowOff>
    </xdr:to>
    <xdr:cxnSp macro="">
      <xdr:nvCxnSpPr>
        <xdr:cNvPr id="327" name="直線コネクタ 326"/>
        <xdr:cNvCxnSpPr/>
      </xdr:nvCxnSpPr>
      <xdr:spPr>
        <a:xfrm>
          <a:off x="13512800" y="106444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29" name="テキスト ボックス 32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1" name="テキスト ボックス 330"/>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128330</xdr:rowOff>
    </xdr:from>
    <xdr:to>
      <xdr:col>24</xdr:col>
      <xdr:colOff>609600</xdr:colOff>
      <xdr:row>62</xdr:row>
      <xdr:rowOff>58480</xdr:rowOff>
    </xdr:to>
    <xdr:sp macro="" textlink="">
      <xdr:nvSpPr>
        <xdr:cNvPr id="337" name="円/楕円 336"/>
        <xdr:cNvSpPr/>
      </xdr:nvSpPr>
      <xdr:spPr>
        <a:xfrm>
          <a:off x="169672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100407</xdr:rowOff>
    </xdr:from>
    <xdr:ext cx="762000" cy="259045"/>
    <xdr:sp macro="" textlink="">
      <xdr:nvSpPr>
        <xdr:cNvPr id="338" name="定員管理の状況該当値テキスト"/>
        <xdr:cNvSpPr txBox="1"/>
      </xdr:nvSpPr>
      <xdr:spPr>
        <a:xfrm>
          <a:off x="17106900" y="1055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113393</xdr:rowOff>
    </xdr:from>
    <xdr:to>
      <xdr:col>23</xdr:col>
      <xdr:colOff>457200</xdr:colOff>
      <xdr:row>62</xdr:row>
      <xdr:rowOff>43543</xdr:rowOff>
    </xdr:to>
    <xdr:sp macro="" textlink="">
      <xdr:nvSpPr>
        <xdr:cNvPr id="339" name="円/楕円 338"/>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28320</xdr:rowOff>
    </xdr:from>
    <xdr:ext cx="736600" cy="259045"/>
    <xdr:sp macro="" textlink="">
      <xdr:nvSpPr>
        <xdr:cNvPr id="340" name="テキスト ボックス 339"/>
        <xdr:cNvSpPr txBox="1"/>
      </xdr:nvSpPr>
      <xdr:spPr>
        <a:xfrm>
          <a:off x="15798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41" name="円/楕円 340"/>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42" name="テキスト ボックス 341"/>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138672</xdr:rowOff>
    </xdr:from>
    <xdr:to>
      <xdr:col>21</xdr:col>
      <xdr:colOff>50800</xdr:colOff>
      <xdr:row>62</xdr:row>
      <xdr:rowOff>68822</xdr:rowOff>
    </xdr:to>
    <xdr:sp macro="" textlink="">
      <xdr:nvSpPr>
        <xdr:cNvPr id="343" name="円/楕円 342"/>
        <xdr:cNvSpPr/>
      </xdr:nvSpPr>
      <xdr:spPr>
        <a:xfrm>
          <a:off x="14351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53599</xdr:rowOff>
    </xdr:from>
    <xdr:ext cx="762000" cy="259045"/>
    <xdr:sp macro="" textlink="">
      <xdr:nvSpPr>
        <xdr:cNvPr id="344" name="テキスト ボックス 343"/>
        <xdr:cNvSpPr txBox="1"/>
      </xdr:nvSpPr>
      <xdr:spPr>
        <a:xfrm>
          <a:off x="14020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135225</xdr:rowOff>
    </xdr:from>
    <xdr:to>
      <xdr:col>19</xdr:col>
      <xdr:colOff>533400</xdr:colOff>
      <xdr:row>62</xdr:row>
      <xdr:rowOff>65375</xdr:rowOff>
    </xdr:to>
    <xdr:sp macro="" textlink="">
      <xdr:nvSpPr>
        <xdr:cNvPr id="345" name="円/楕円 344"/>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50152</xdr:rowOff>
    </xdr:from>
    <xdr:ext cx="762000" cy="259045"/>
    <xdr:sp macro="" textlink="">
      <xdr:nvSpPr>
        <xdr:cNvPr id="346" name="テキスト ボックス 345"/>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ポイント改善したものの、類似団体平均より高い。主な要因としては、平成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まで実施した坂出駅周辺整備主要プロジェクト等の大規模な建設事業および土地開発公社経営健全化などに係る公債費の増嵩、また下水道事業特別会計への多額の繰出金などが影響している。今後とも、事業の厳しい取捨選択を行い、地方債の発行を抑制し、公債費負担の軽減に努め、実質公債費比率が</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％を超えないように努める。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73660</xdr:rowOff>
    </xdr:to>
    <xdr:cxnSp macro="">
      <xdr:nvCxnSpPr>
        <xdr:cNvPr id="376" name="直線コネクタ 375"/>
        <xdr:cNvCxnSpPr/>
      </xdr:nvCxnSpPr>
      <xdr:spPr>
        <a:xfrm flipV="1">
          <a:off x="16179800" y="720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7"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121920</xdr:rowOff>
    </xdr:to>
    <xdr:cxnSp macro="">
      <xdr:nvCxnSpPr>
        <xdr:cNvPr id="379" name="直線コネクタ 378"/>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1" name="テキスト ボックス 380"/>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16828</xdr:rowOff>
    </xdr:to>
    <xdr:cxnSp macro="">
      <xdr:nvCxnSpPr>
        <xdr:cNvPr id="382" name="直線コネクタ 381"/>
        <xdr:cNvCxnSpPr/>
      </xdr:nvCxnSpPr>
      <xdr:spPr>
        <a:xfrm flipV="1">
          <a:off x="14401800" y="73228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4" name="テキスト ボックス 383"/>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16828</xdr:rowOff>
    </xdr:from>
    <xdr:to>
      <xdr:col>21</xdr:col>
      <xdr:colOff>0</xdr:colOff>
      <xdr:row>43</xdr:row>
      <xdr:rowOff>89218</xdr:rowOff>
    </xdr:to>
    <xdr:cxnSp macro="">
      <xdr:nvCxnSpPr>
        <xdr:cNvPr id="385" name="直線コネクタ 384"/>
        <xdr:cNvCxnSpPr/>
      </xdr:nvCxnSpPr>
      <xdr:spPr>
        <a:xfrm flipV="1">
          <a:off x="13512800" y="73891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87" name="テキスト ボックス 386"/>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89" name="テキスト ボックス 388"/>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5" name="円/楕円 394"/>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6"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7" name="円/楕円 396"/>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8" name="テキスト ボックス 397"/>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9" name="円/楕円 39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0" name="テキスト ボックス 39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137478</xdr:rowOff>
    </xdr:from>
    <xdr:to>
      <xdr:col>21</xdr:col>
      <xdr:colOff>50800</xdr:colOff>
      <xdr:row>43</xdr:row>
      <xdr:rowOff>67628</xdr:rowOff>
    </xdr:to>
    <xdr:sp macro="" textlink="">
      <xdr:nvSpPr>
        <xdr:cNvPr id="401" name="円/楕円 400"/>
        <xdr:cNvSpPr/>
      </xdr:nvSpPr>
      <xdr:spPr>
        <a:xfrm>
          <a:off x="14351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52405</xdr:rowOff>
    </xdr:from>
    <xdr:ext cx="762000" cy="259045"/>
    <xdr:sp macro="" textlink="">
      <xdr:nvSpPr>
        <xdr:cNvPr id="402" name="テキスト ボックス 401"/>
        <xdr:cNvSpPr txBox="1"/>
      </xdr:nvSpPr>
      <xdr:spPr>
        <a:xfrm>
          <a:off x="14020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403" name="円/楕円 402"/>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404" name="テキスト ボックス 403"/>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a:solidFill>
                <a:schemeClr val="dk1"/>
              </a:solidFill>
              <a:effectLst/>
              <a:latin typeface="+mn-lt"/>
              <a:ea typeface="+mn-ea"/>
              <a:cs typeface="+mn-cs"/>
            </a:rPr>
            <a:t>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年度において</a:t>
          </a:r>
          <a:r>
            <a:rPr lang="en-US" altLang="ja-JP" sz="950">
              <a:solidFill>
                <a:schemeClr val="dk1"/>
              </a:solidFill>
              <a:effectLst/>
              <a:latin typeface="+mn-lt"/>
              <a:ea typeface="+mn-ea"/>
              <a:cs typeface="+mn-cs"/>
            </a:rPr>
            <a:t>106.4</a:t>
          </a:r>
          <a:r>
            <a:rPr lang="ja-JP" altLang="ja-JP" sz="950">
              <a:solidFill>
                <a:schemeClr val="dk1"/>
              </a:solidFill>
              <a:effectLst/>
              <a:latin typeface="+mn-lt"/>
              <a:ea typeface="+mn-ea"/>
              <a:cs typeface="+mn-cs"/>
            </a:rPr>
            <a:t>％となり、前年度と比較して</a:t>
          </a:r>
          <a:r>
            <a:rPr lang="en-US" altLang="ja-JP" sz="950">
              <a:solidFill>
                <a:schemeClr val="dk1"/>
              </a:solidFill>
              <a:effectLst/>
              <a:latin typeface="+mn-lt"/>
              <a:ea typeface="+mn-ea"/>
              <a:cs typeface="+mn-cs"/>
            </a:rPr>
            <a:t>11.7</a:t>
          </a:r>
          <a:r>
            <a:rPr lang="ja-JP" altLang="ja-JP" sz="950">
              <a:solidFill>
                <a:schemeClr val="dk1"/>
              </a:solidFill>
              <a:effectLst/>
              <a:latin typeface="+mn-lt"/>
              <a:ea typeface="+mn-ea"/>
              <a:cs typeface="+mn-cs"/>
            </a:rPr>
            <a:t>ポイント改善したものの、類似団体平均より高い。主な要因としては、職員数が類似団体に比べ多いことにより退職手当負担見込額が大きいことなどが挙げられる。第二次定員適正化計画の実施により、今後とも適正化を推進する。また、将来負担額の中で一番大きな割合を占めている地方債残高については、平成</a:t>
          </a:r>
          <a:r>
            <a:rPr lang="en-US" altLang="ja-JP" sz="950">
              <a:solidFill>
                <a:schemeClr val="dk1"/>
              </a:solidFill>
              <a:effectLst/>
              <a:latin typeface="+mn-lt"/>
              <a:ea typeface="+mn-ea"/>
              <a:cs typeface="+mn-cs"/>
            </a:rPr>
            <a:t>17</a:t>
          </a:r>
          <a:r>
            <a:rPr lang="ja-JP" altLang="ja-JP" sz="950">
              <a:solidFill>
                <a:schemeClr val="dk1"/>
              </a:solidFill>
              <a:effectLst/>
              <a:latin typeface="+mn-lt"/>
              <a:ea typeface="+mn-ea"/>
              <a:cs typeface="+mn-cs"/>
            </a:rPr>
            <a:t>年度にて坂出駅周辺整備主要プロジェクト等の大規模事業が終了しており、減少傾向にあったが、土地開発公社解散の方策として平成２５年度に第三セクター等改革推進債を発行したことにより増加となった。なお、平成</a:t>
          </a:r>
          <a:r>
            <a:rPr lang="en-US" altLang="ja-JP" sz="950">
              <a:solidFill>
                <a:schemeClr val="dk1"/>
              </a:solidFill>
              <a:effectLst/>
              <a:latin typeface="+mn-lt"/>
              <a:ea typeface="+mn-ea"/>
              <a:cs typeface="+mn-cs"/>
            </a:rPr>
            <a:t>17</a:t>
          </a:r>
          <a:r>
            <a:rPr lang="ja-JP" altLang="ja-JP" sz="950">
              <a:solidFill>
                <a:schemeClr val="dk1"/>
              </a:solidFill>
              <a:effectLst/>
              <a:latin typeface="+mn-lt"/>
              <a:ea typeface="+mn-ea"/>
              <a:cs typeface="+mn-cs"/>
            </a:rPr>
            <a:t>年度末（</a:t>
          </a:r>
          <a:r>
            <a:rPr lang="en-US" altLang="ja-JP" sz="950">
              <a:solidFill>
                <a:schemeClr val="dk1"/>
              </a:solidFill>
              <a:effectLst/>
              <a:latin typeface="+mn-lt"/>
              <a:ea typeface="+mn-ea"/>
              <a:cs typeface="+mn-cs"/>
            </a:rPr>
            <a:t>2005</a:t>
          </a:r>
          <a:r>
            <a:rPr lang="ja-JP" altLang="ja-JP" sz="950">
              <a:solidFill>
                <a:schemeClr val="dk1"/>
              </a:solidFill>
              <a:effectLst/>
              <a:latin typeface="+mn-lt"/>
              <a:ea typeface="+mn-ea"/>
              <a:cs typeface="+mn-cs"/>
            </a:rPr>
            <a:t>年）に約</a:t>
          </a:r>
          <a:r>
            <a:rPr lang="en-US" altLang="ja-JP" sz="950">
              <a:solidFill>
                <a:schemeClr val="dk1"/>
              </a:solidFill>
              <a:effectLst/>
              <a:latin typeface="+mn-lt"/>
              <a:ea typeface="+mn-ea"/>
              <a:cs typeface="+mn-cs"/>
            </a:rPr>
            <a:t>246</a:t>
          </a:r>
          <a:r>
            <a:rPr lang="ja-JP" altLang="ja-JP" sz="950">
              <a:solidFill>
                <a:schemeClr val="dk1"/>
              </a:solidFill>
              <a:effectLst/>
              <a:latin typeface="+mn-lt"/>
              <a:ea typeface="+mn-ea"/>
              <a:cs typeface="+mn-cs"/>
            </a:rPr>
            <a:t>億円あった一般会計の地方債残高は、平成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年度末（</a:t>
          </a:r>
          <a:r>
            <a:rPr lang="en-US" altLang="ja-JP" sz="950">
              <a:solidFill>
                <a:schemeClr val="dk1"/>
              </a:solidFill>
              <a:effectLst/>
              <a:latin typeface="+mn-lt"/>
              <a:ea typeface="+mn-ea"/>
              <a:cs typeface="+mn-cs"/>
            </a:rPr>
            <a:t>2013</a:t>
          </a:r>
          <a:r>
            <a:rPr lang="ja-JP" altLang="ja-JP" sz="950">
              <a:solidFill>
                <a:schemeClr val="dk1"/>
              </a:solidFill>
              <a:effectLst/>
              <a:latin typeface="+mn-lt"/>
              <a:ea typeface="+mn-ea"/>
              <a:cs typeface="+mn-cs"/>
            </a:rPr>
            <a:t>年）では約</a:t>
          </a:r>
          <a:r>
            <a:rPr lang="en-US" altLang="ja-JP" sz="950">
              <a:solidFill>
                <a:schemeClr val="dk1"/>
              </a:solidFill>
              <a:effectLst/>
              <a:latin typeface="+mn-lt"/>
              <a:ea typeface="+mn-ea"/>
              <a:cs typeface="+mn-cs"/>
            </a:rPr>
            <a:t>218</a:t>
          </a:r>
          <a:r>
            <a:rPr lang="ja-JP" altLang="ja-JP" sz="950">
              <a:solidFill>
                <a:schemeClr val="dk1"/>
              </a:solidFill>
              <a:effectLst/>
              <a:latin typeface="+mn-lt"/>
              <a:ea typeface="+mn-ea"/>
              <a:cs typeface="+mn-cs"/>
            </a:rPr>
            <a:t>億円（約</a:t>
          </a:r>
          <a:r>
            <a:rPr lang="en-US" altLang="ja-JP" sz="950">
              <a:solidFill>
                <a:schemeClr val="dk1"/>
              </a:solidFill>
              <a:effectLst/>
              <a:latin typeface="+mn-lt"/>
              <a:ea typeface="+mn-ea"/>
              <a:cs typeface="+mn-cs"/>
            </a:rPr>
            <a:t>11.4</a:t>
          </a:r>
          <a:r>
            <a:rPr lang="ja-JP" altLang="ja-JP" sz="950">
              <a:solidFill>
                <a:schemeClr val="dk1"/>
              </a:solidFill>
              <a:effectLst/>
              <a:latin typeface="+mn-lt"/>
              <a:ea typeface="+mn-ea"/>
              <a:cs typeface="+mn-cs"/>
            </a:rPr>
            <a:t>％の減少）となっている。今後とも、すべての投資的経費について厳しい取捨選択を行い、新規発行を抑制する中、市債残高の逓減に努め、臨時財政対策債を除く一般会計の市債残高が平成</a:t>
          </a:r>
          <a:r>
            <a:rPr lang="en-US" altLang="ja-JP" sz="950">
              <a:solidFill>
                <a:schemeClr val="dk1"/>
              </a:solidFill>
              <a:effectLst/>
              <a:latin typeface="+mn-lt"/>
              <a:ea typeface="+mn-ea"/>
              <a:cs typeface="+mn-cs"/>
            </a:rPr>
            <a:t>30</a:t>
          </a:r>
          <a:r>
            <a:rPr lang="ja-JP" altLang="ja-JP" sz="950">
              <a:solidFill>
                <a:schemeClr val="dk1"/>
              </a:solidFill>
              <a:effectLst/>
              <a:latin typeface="+mn-lt"/>
              <a:ea typeface="+mn-ea"/>
              <a:cs typeface="+mn-cs"/>
            </a:rPr>
            <a:t>年度末で</a:t>
          </a:r>
          <a:r>
            <a:rPr lang="en-US" altLang="ja-JP" sz="950">
              <a:solidFill>
                <a:schemeClr val="dk1"/>
              </a:solidFill>
              <a:effectLst/>
              <a:latin typeface="+mn-lt"/>
              <a:ea typeface="+mn-ea"/>
              <a:cs typeface="+mn-cs"/>
            </a:rPr>
            <a:t>120</a:t>
          </a:r>
          <a:r>
            <a:rPr lang="ja-JP" altLang="ja-JP" sz="950">
              <a:solidFill>
                <a:schemeClr val="dk1"/>
              </a:solidFill>
              <a:effectLst/>
              <a:latin typeface="+mn-lt"/>
              <a:ea typeface="+mn-ea"/>
              <a:cs typeface="+mn-cs"/>
            </a:rPr>
            <a:t>億円程度（平成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年度末約</a:t>
          </a:r>
          <a:r>
            <a:rPr lang="en-US" altLang="ja-JP" sz="950">
              <a:solidFill>
                <a:schemeClr val="dk1"/>
              </a:solidFill>
              <a:effectLst/>
              <a:latin typeface="+mn-lt"/>
              <a:ea typeface="+mn-ea"/>
              <a:cs typeface="+mn-cs"/>
            </a:rPr>
            <a:t>132</a:t>
          </a:r>
          <a:r>
            <a:rPr lang="ja-JP" altLang="ja-JP" sz="950">
              <a:solidFill>
                <a:schemeClr val="dk1"/>
              </a:solidFill>
              <a:effectLst/>
              <a:latin typeface="+mn-lt"/>
              <a:ea typeface="+mn-ea"/>
              <a:cs typeface="+mn-cs"/>
            </a:rPr>
            <a:t>億円）となることを目指していく。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127508</xdr:rowOff>
    </xdr:from>
    <xdr:to>
      <xdr:col>24</xdr:col>
      <xdr:colOff>558800</xdr:colOff>
      <xdr:row>19</xdr:row>
      <xdr:rowOff>26638</xdr:rowOff>
    </xdr:to>
    <xdr:cxnSp macro="">
      <xdr:nvCxnSpPr>
        <xdr:cNvPr id="434" name="直線コネクタ 433"/>
        <xdr:cNvCxnSpPr/>
      </xdr:nvCxnSpPr>
      <xdr:spPr>
        <a:xfrm flipV="1">
          <a:off x="16179800" y="3213608"/>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5"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26638</xdr:rowOff>
    </xdr:from>
    <xdr:to>
      <xdr:col>23</xdr:col>
      <xdr:colOff>406400</xdr:colOff>
      <xdr:row>19</xdr:row>
      <xdr:rowOff>77311</xdr:rowOff>
    </xdr:to>
    <xdr:cxnSp macro="">
      <xdr:nvCxnSpPr>
        <xdr:cNvPr id="437" name="直線コネクタ 436"/>
        <xdr:cNvCxnSpPr/>
      </xdr:nvCxnSpPr>
      <xdr:spPr>
        <a:xfrm flipV="1">
          <a:off x="15290800" y="328418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9" name="テキスト ボックス 438"/>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77311</xdr:rowOff>
    </xdr:from>
    <xdr:to>
      <xdr:col>22</xdr:col>
      <xdr:colOff>203200</xdr:colOff>
      <xdr:row>19</xdr:row>
      <xdr:rowOff>138240</xdr:rowOff>
    </xdr:to>
    <xdr:cxnSp macro="">
      <xdr:nvCxnSpPr>
        <xdr:cNvPr id="440" name="直線コネクタ 439"/>
        <xdr:cNvCxnSpPr/>
      </xdr:nvCxnSpPr>
      <xdr:spPr>
        <a:xfrm flipV="1">
          <a:off x="14401800" y="3334861"/>
          <a:ext cx="889000" cy="6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2" name="テキスト ボックス 441"/>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138240</xdr:rowOff>
    </xdr:from>
    <xdr:to>
      <xdr:col>21</xdr:col>
      <xdr:colOff>0</xdr:colOff>
      <xdr:row>20</xdr:row>
      <xdr:rowOff>87440</xdr:rowOff>
    </xdr:to>
    <xdr:cxnSp macro="">
      <xdr:nvCxnSpPr>
        <xdr:cNvPr id="443" name="直線コネクタ 442"/>
        <xdr:cNvCxnSpPr/>
      </xdr:nvCxnSpPr>
      <xdr:spPr>
        <a:xfrm flipV="1">
          <a:off x="13512800" y="3395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5" name="テキスト ボックス 444"/>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47" name="テキスト ボックス 446"/>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76708</xdr:rowOff>
    </xdr:from>
    <xdr:to>
      <xdr:col>24</xdr:col>
      <xdr:colOff>609600</xdr:colOff>
      <xdr:row>19</xdr:row>
      <xdr:rowOff>6858</xdr:rowOff>
    </xdr:to>
    <xdr:sp macro="" textlink="">
      <xdr:nvSpPr>
        <xdr:cNvPr id="453" name="円/楕円 452"/>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48785</xdr:rowOff>
    </xdr:from>
    <xdr:ext cx="762000" cy="259045"/>
    <xdr:sp macro="" textlink="">
      <xdr:nvSpPr>
        <xdr:cNvPr id="454" name="将来負担の状況該当値テキスト"/>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147288</xdr:rowOff>
    </xdr:from>
    <xdr:to>
      <xdr:col>23</xdr:col>
      <xdr:colOff>457200</xdr:colOff>
      <xdr:row>19</xdr:row>
      <xdr:rowOff>77438</xdr:rowOff>
    </xdr:to>
    <xdr:sp macro="" textlink="">
      <xdr:nvSpPr>
        <xdr:cNvPr id="455" name="円/楕円 454"/>
        <xdr:cNvSpPr/>
      </xdr:nvSpPr>
      <xdr:spPr>
        <a:xfrm>
          <a:off x="16129000" y="32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62215</xdr:rowOff>
    </xdr:from>
    <xdr:ext cx="736600" cy="259045"/>
    <xdr:sp macro="" textlink="">
      <xdr:nvSpPr>
        <xdr:cNvPr id="456" name="テキスト ボックス 455"/>
        <xdr:cNvSpPr txBox="1"/>
      </xdr:nvSpPr>
      <xdr:spPr>
        <a:xfrm>
          <a:off x="15798800" y="331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26511</xdr:rowOff>
    </xdr:from>
    <xdr:to>
      <xdr:col>22</xdr:col>
      <xdr:colOff>254000</xdr:colOff>
      <xdr:row>19</xdr:row>
      <xdr:rowOff>128111</xdr:rowOff>
    </xdr:to>
    <xdr:sp macro="" textlink="">
      <xdr:nvSpPr>
        <xdr:cNvPr id="457" name="円/楕円 456"/>
        <xdr:cNvSpPr/>
      </xdr:nvSpPr>
      <xdr:spPr>
        <a:xfrm>
          <a:off x="15240000" y="32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112888</xdr:rowOff>
    </xdr:from>
    <xdr:ext cx="762000" cy="259045"/>
    <xdr:sp macro="" textlink="">
      <xdr:nvSpPr>
        <xdr:cNvPr id="458" name="テキスト ボックス 457"/>
        <xdr:cNvSpPr txBox="1"/>
      </xdr:nvSpPr>
      <xdr:spPr>
        <a:xfrm>
          <a:off x="14909800" y="337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87440</xdr:rowOff>
    </xdr:from>
    <xdr:to>
      <xdr:col>21</xdr:col>
      <xdr:colOff>50800</xdr:colOff>
      <xdr:row>20</xdr:row>
      <xdr:rowOff>17590</xdr:rowOff>
    </xdr:to>
    <xdr:sp macro="" textlink="">
      <xdr:nvSpPr>
        <xdr:cNvPr id="459" name="円/楕円 458"/>
        <xdr:cNvSpPr/>
      </xdr:nvSpPr>
      <xdr:spPr>
        <a:xfrm>
          <a:off x="14351000" y="33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2367</xdr:rowOff>
    </xdr:from>
    <xdr:ext cx="762000" cy="259045"/>
    <xdr:sp macro="" textlink="">
      <xdr:nvSpPr>
        <xdr:cNvPr id="460" name="テキスト ボックス 459"/>
        <xdr:cNvSpPr txBox="1"/>
      </xdr:nvSpPr>
      <xdr:spPr>
        <a:xfrm>
          <a:off x="14020800" y="343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36640</xdr:rowOff>
    </xdr:from>
    <xdr:to>
      <xdr:col>19</xdr:col>
      <xdr:colOff>533400</xdr:colOff>
      <xdr:row>20</xdr:row>
      <xdr:rowOff>138240</xdr:rowOff>
    </xdr:to>
    <xdr:sp macro="" textlink="">
      <xdr:nvSpPr>
        <xdr:cNvPr id="461" name="円/楕円 460"/>
        <xdr:cNvSpPr/>
      </xdr:nvSpPr>
      <xdr:spPr>
        <a:xfrm>
          <a:off x="13462000" y="34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123017</xdr:rowOff>
    </xdr:from>
    <xdr:ext cx="762000" cy="259045"/>
    <xdr:sp macro="" textlink="">
      <xdr:nvSpPr>
        <xdr:cNvPr id="462" name="テキスト ボックス 461"/>
        <xdr:cNvSpPr txBox="1"/>
      </xdr:nvSpPr>
      <xdr:spPr>
        <a:xfrm>
          <a:off x="13131800" y="35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55,864
55,412
92.46
24,216,598
22,976,580
1,164,058
13,677,665
21,842,574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人件費に係る経常収支比率は、平成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年度において</a:t>
          </a:r>
          <a:r>
            <a:rPr lang="en-US" altLang="ja-JP" sz="1050">
              <a:solidFill>
                <a:schemeClr val="dk1"/>
              </a:solidFill>
              <a:effectLst/>
              <a:latin typeface="+mn-lt"/>
              <a:ea typeface="+mn-ea"/>
              <a:cs typeface="+mn-cs"/>
            </a:rPr>
            <a:t>34.7</a:t>
          </a:r>
          <a:r>
            <a:rPr lang="ja-JP" altLang="ja-JP" sz="1050">
              <a:solidFill>
                <a:schemeClr val="dk1"/>
              </a:solidFill>
              <a:effectLst/>
              <a:latin typeface="+mn-lt"/>
              <a:ea typeface="+mn-ea"/>
              <a:cs typeface="+mn-cs"/>
            </a:rPr>
            <a:t>％となり、前年度と比較して</a:t>
          </a:r>
          <a:r>
            <a:rPr lang="en-US" altLang="ja-JP" sz="1050">
              <a:solidFill>
                <a:schemeClr val="dk1"/>
              </a:solidFill>
              <a:effectLst/>
              <a:latin typeface="+mn-lt"/>
              <a:ea typeface="+mn-ea"/>
              <a:cs typeface="+mn-cs"/>
            </a:rPr>
            <a:t>0.7</a:t>
          </a:r>
          <a:r>
            <a:rPr lang="ja-JP" altLang="ja-JP" sz="1050">
              <a:solidFill>
                <a:schemeClr val="dk1"/>
              </a:solidFill>
              <a:effectLst/>
              <a:latin typeface="+mn-lt"/>
              <a:ea typeface="+mn-ea"/>
              <a:cs typeface="+mn-cs"/>
            </a:rPr>
            <a:t>ポイント上昇し、類似団体平均より高い。主な要因としては、清掃や調理業務などに直営部分があり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職員数が類似団体に比べ多いことなどが挙げられる。退職手当は、これまで支給率の見直しや退職時の特別昇給の廃止などを実施し適正な支給に努めてきたところであるが、高齢者層の職員が多いことから引き続き多額のまま推移することが見込まれる。一方、退職手当を除く人件費についても、随時給与制度の見直しを実施し、適正な給与水準の維持に努めるとともに、第二次定員適正化計画を基本としつつ中・長期的な定員管理に取り組み、総人件費の抑制に努めているところであり減少傾向にある。</a:t>
          </a:r>
          <a:endParaRPr kumimoji="1" lang="ja-JP" altLang="en-US" sz="1000" baseline="0">
            <a:latin typeface="+mn-l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123190</xdr:rowOff>
    </xdr:to>
    <xdr:cxnSp macro="">
      <xdr:nvCxnSpPr>
        <xdr:cNvPr id="65" name="直線コネクタ 64"/>
        <xdr:cNvCxnSpPr/>
      </xdr:nvCxnSpPr>
      <xdr:spPr>
        <a:xfrm>
          <a:off x="3987800" y="7099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24130</xdr:rowOff>
    </xdr:from>
    <xdr:to>
      <xdr:col>5</xdr:col>
      <xdr:colOff>549275</xdr:colOff>
      <xdr:row>41</xdr:row>
      <xdr:rowOff>69850</xdr:rowOff>
    </xdr:to>
    <xdr:cxnSp macro="">
      <xdr:nvCxnSpPr>
        <xdr:cNvPr id="68" name="直線コネクタ 67"/>
        <xdr:cNvCxnSpPr/>
      </xdr:nvCxnSpPr>
      <xdr:spPr>
        <a:xfrm>
          <a:off x="3098800" y="7053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24130</xdr:rowOff>
    </xdr:from>
    <xdr:to>
      <xdr:col>4</xdr:col>
      <xdr:colOff>346075</xdr:colOff>
      <xdr:row>41</xdr:row>
      <xdr:rowOff>24130</xdr:rowOff>
    </xdr:to>
    <xdr:cxnSp macro="">
      <xdr:nvCxnSpPr>
        <xdr:cNvPr id="71" name="直線コネクタ 70"/>
        <xdr:cNvCxnSpPr/>
      </xdr:nvCxnSpPr>
      <xdr:spPr>
        <a:xfrm>
          <a:off x="2209800" y="705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24130</xdr:rowOff>
    </xdr:from>
    <xdr:to>
      <xdr:col>3</xdr:col>
      <xdr:colOff>142875</xdr:colOff>
      <xdr:row>42</xdr:row>
      <xdr:rowOff>20320</xdr:rowOff>
    </xdr:to>
    <xdr:cxnSp macro="">
      <xdr:nvCxnSpPr>
        <xdr:cNvPr id="74" name="直線コネクタ 73"/>
        <xdr:cNvCxnSpPr/>
      </xdr:nvCxnSpPr>
      <xdr:spPr>
        <a:xfrm flipV="1">
          <a:off x="1320800" y="7053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41</xdr:row>
      <xdr:rowOff>72390</xdr:rowOff>
    </xdr:from>
    <xdr:to>
      <xdr:col>7</xdr:col>
      <xdr:colOff>66675</xdr:colOff>
      <xdr:row>42</xdr:row>
      <xdr:rowOff>2540</xdr:rowOff>
    </xdr:to>
    <xdr:sp macro="" textlink="">
      <xdr:nvSpPr>
        <xdr:cNvPr id="84" name="円/楕円 83"/>
        <xdr:cNvSpPr/>
      </xdr:nvSpPr>
      <xdr:spPr>
        <a:xfrm>
          <a:off x="47752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152417</xdr:rowOff>
    </xdr:from>
    <xdr:ext cx="762000" cy="259045"/>
    <xdr:sp macro="" textlink="">
      <xdr:nvSpPr>
        <xdr:cNvPr id="85" name="人件費該当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6" name="円/楕円 85"/>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7" name="テキスト ボックス 86"/>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8" name="円/楕円 87"/>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89" name="テキスト ボックス 88"/>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144780</xdr:rowOff>
    </xdr:from>
    <xdr:to>
      <xdr:col>3</xdr:col>
      <xdr:colOff>193675</xdr:colOff>
      <xdr:row>41</xdr:row>
      <xdr:rowOff>74930</xdr:rowOff>
    </xdr:to>
    <xdr:sp macro="" textlink="">
      <xdr:nvSpPr>
        <xdr:cNvPr id="90" name="円/楕円 89"/>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59707</xdr:rowOff>
    </xdr:from>
    <xdr:ext cx="762000" cy="259045"/>
    <xdr:sp macro="" textlink="">
      <xdr:nvSpPr>
        <xdr:cNvPr id="91" name="テキスト ボックス 90"/>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140970</xdr:rowOff>
    </xdr:from>
    <xdr:to>
      <xdr:col>1</xdr:col>
      <xdr:colOff>676275</xdr:colOff>
      <xdr:row>42</xdr:row>
      <xdr:rowOff>71120</xdr:rowOff>
    </xdr:to>
    <xdr:sp macro="" textlink="">
      <xdr:nvSpPr>
        <xdr:cNvPr id="92" name="円/楕円 91"/>
        <xdr:cNvSpPr/>
      </xdr:nvSpPr>
      <xdr:spPr>
        <a:xfrm>
          <a:off x="1270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55897</xdr:rowOff>
    </xdr:from>
    <xdr:ext cx="762000" cy="259045"/>
    <xdr:sp macro="" textlink="">
      <xdr:nvSpPr>
        <xdr:cNvPr id="93" name="テキスト ボックス 92"/>
        <xdr:cNvSpPr txBox="1"/>
      </xdr:nvSpPr>
      <xdr:spPr>
        <a:xfrm>
          <a:off x="939800" y="7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ポイント上昇したものの、類似団体内で最も低い水準にある。これは平成</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年度から独自に行財政改革に取り組み、公共施設の管理委託内容の見直し、民営化、また幼稚園・小学校の統廃合等を進めてきた結果である。今後とも平成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策定した「第５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endParaRPr kumimoji="1" lang="ja-JP" altLang="en-US" sz="1100" baseline="0">
            <a:latin typeface="+mn-l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19558</xdr:rowOff>
    </xdr:from>
    <xdr:to>
      <xdr:col>24</xdr:col>
      <xdr:colOff>31750</xdr:colOff>
      <xdr:row>20</xdr:row>
      <xdr:rowOff>62992</xdr:rowOff>
    </xdr:to>
    <xdr:cxnSp macro="">
      <xdr:nvCxnSpPr>
        <xdr:cNvPr id="118" name="直線コネクタ 117"/>
        <xdr:cNvCxnSpPr/>
      </xdr:nvCxnSpPr>
      <xdr:spPr>
        <a:xfrm flipV="1">
          <a:off x="16510000" y="259130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35069</xdr:rowOff>
    </xdr:from>
    <xdr:ext cx="762000" cy="259045"/>
    <xdr:sp macro="" textlink="">
      <xdr:nvSpPr>
        <xdr:cNvPr id="119"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20</xdr:row>
      <xdr:rowOff>62992</xdr:rowOff>
    </xdr:from>
    <xdr:to>
      <xdr:col>24</xdr:col>
      <xdr:colOff>120650</xdr:colOff>
      <xdr:row>20</xdr:row>
      <xdr:rowOff>62992</xdr:rowOff>
    </xdr:to>
    <xdr:cxnSp macro="">
      <xdr:nvCxnSpPr>
        <xdr:cNvPr id="120" name="直線コネクタ 119"/>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105935</xdr:rowOff>
    </xdr:from>
    <xdr:ext cx="762000" cy="259045"/>
    <xdr:sp macro="" textlink="">
      <xdr:nvSpPr>
        <xdr:cNvPr id="121"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15</xdr:row>
      <xdr:rowOff>19558</xdr:rowOff>
    </xdr:from>
    <xdr:to>
      <xdr:col>24</xdr:col>
      <xdr:colOff>120650</xdr:colOff>
      <xdr:row>15</xdr:row>
      <xdr:rowOff>19558</xdr:rowOff>
    </xdr:to>
    <xdr:cxnSp macro="">
      <xdr:nvCxnSpPr>
        <xdr:cNvPr id="122" name="直線コネクタ 121"/>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14986</xdr:rowOff>
    </xdr:from>
    <xdr:to>
      <xdr:col>24</xdr:col>
      <xdr:colOff>31750</xdr:colOff>
      <xdr:row>15</xdr:row>
      <xdr:rowOff>19558</xdr:rowOff>
    </xdr:to>
    <xdr:cxnSp macro="">
      <xdr:nvCxnSpPr>
        <xdr:cNvPr id="123" name="直線コネクタ 122"/>
        <xdr:cNvCxnSpPr/>
      </xdr:nvCxnSpPr>
      <xdr:spPr>
        <a:xfrm>
          <a:off x="15671800" y="2586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112285</xdr:rowOff>
    </xdr:from>
    <xdr:ext cx="762000" cy="259045"/>
    <xdr:sp macro="" textlink="">
      <xdr:nvSpPr>
        <xdr:cNvPr id="124"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25" name="フローチャート : 判断 124"/>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14986</xdr:rowOff>
    </xdr:to>
    <xdr:cxnSp macro="">
      <xdr:nvCxnSpPr>
        <xdr:cNvPr id="126" name="直線コネクタ 125"/>
        <xdr:cNvCxnSpPr/>
      </xdr:nvCxnSpPr>
      <xdr:spPr>
        <a:xfrm>
          <a:off x="14782800" y="2573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7" name="フローチャート : 判断 126"/>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8" name="テキスト ボックス 12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154432</xdr:rowOff>
    </xdr:from>
    <xdr:to>
      <xdr:col>21</xdr:col>
      <xdr:colOff>361950</xdr:colOff>
      <xdr:row>15</xdr:row>
      <xdr:rowOff>1270</xdr:rowOff>
    </xdr:to>
    <xdr:cxnSp macro="">
      <xdr:nvCxnSpPr>
        <xdr:cNvPr id="129" name="直線コネクタ 128"/>
        <xdr:cNvCxnSpPr/>
      </xdr:nvCxnSpPr>
      <xdr:spPr>
        <a:xfrm>
          <a:off x="13893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108204</xdr:rowOff>
    </xdr:from>
    <xdr:to>
      <xdr:col>21</xdr:col>
      <xdr:colOff>412750</xdr:colOff>
      <xdr:row>17</xdr:row>
      <xdr:rowOff>38354</xdr:rowOff>
    </xdr:to>
    <xdr:sp macro="" textlink="">
      <xdr:nvSpPr>
        <xdr:cNvPr id="130" name="フローチャート : 判断 129"/>
        <xdr:cNvSpPr/>
      </xdr:nvSpPr>
      <xdr:spPr>
        <a:xfrm>
          <a:off x="14732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31" name="テキスト ボックス 130"/>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145288</xdr:rowOff>
    </xdr:from>
    <xdr:to>
      <xdr:col>20</xdr:col>
      <xdr:colOff>158750</xdr:colOff>
      <xdr:row>14</xdr:row>
      <xdr:rowOff>154432</xdr:rowOff>
    </xdr:to>
    <xdr:cxnSp macro="">
      <xdr:nvCxnSpPr>
        <xdr:cNvPr id="132" name="直線コネクタ 131"/>
        <xdr:cNvCxnSpPr/>
      </xdr:nvCxnSpPr>
      <xdr:spPr>
        <a:xfrm>
          <a:off x="13004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48768</xdr:rowOff>
    </xdr:from>
    <xdr:to>
      <xdr:col>20</xdr:col>
      <xdr:colOff>209550</xdr:colOff>
      <xdr:row>16</xdr:row>
      <xdr:rowOff>150368</xdr:rowOff>
    </xdr:to>
    <xdr:sp macro="" textlink="">
      <xdr:nvSpPr>
        <xdr:cNvPr id="133" name="フローチャート : 判断 132"/>
        <xdr:cNvSpPr/>
      </xdr:nvSpPr>
      <xdr:spPr>
        <a:xfrm>
          <a:off x="13843000" y="27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135145</xdr:rowOff>
    </xdr:from>
    <xdr:ext cx="762000" cy="259045"/>
    <xdr:sp macro="" textlink="">
      <xdr:nvSpPr>
        <xdr:cNvPr id="134" name="テキスト ボックス 133"/>
        <xdr:cNvSpPr txBox="1"/>
      </xdr:nvSpPr>
      <xdr:spPr>
        <a:xfrm>
          <a:off x="135128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35" name="フローチャート : 判断 134"/>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36" name="テキスト ボックス 135"/>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2" name="円/楕円 141"/>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48785</xdr:rowOff>
    </xdr:from>
    <xdr:ext cx="762000" cy="259045"/>
    <xdr:sp macro="" textlink="">
      <xdr:nvSpPr>
        <xdr:cNvPr id="143" name="物件費該当値テキスト"/>
        <xdr:cNvSpPr txBox="1"/>
      </xdr:nvSpPr>
      <xdr:spPr>
        <a:xfrm>
          <a:off x="165989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135636</xdr:rowOff>
    </xdr:from>
    <xdr:to>
      <xdr:col>22</xdr:col>
      <xdr:colOff>615950</xdr:colOff>
      <xdr:row>15</xdr:row>
      <xdr:rowOff>65786</xdr:rowOff>
    </xdr:to>
    <xdr:sp macro="" textlink="">
      <xdr:nvSpPr>
        <xdr:cNvPr id="144" name="円/楕円 143"/>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75963</xdr:rowOff>
    </xdr:from>
    <xdr:ext cx="736600" cy="259045"/>
    <xdr:sp macro="" textlink="">
      <xdr:nvSpPr>
        <xdr:cNvPr id="145" name="テキスト ボックス 144"/>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103632</xdr:rowOff>
    </xdr:from>
    <xdr:to>
      <xdr:col>20</xdr:col>
      <xdr:colOff>209550</xdr:colOff>
      <xdr:row>15</xdr:row>
      <xdr:rowOff>33782</xdr:rowOff>
    </xdr:to>
    <xdr:sp macro="" textlink="">
      <xdr:nvSpPr>
        <xdr:cNvPr id="148" name="円/楕円 147"/>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43959</xdr:rowOff>
    </xdr:from>
    <xdr:ext cx="762000" cy="259045"/>
    <xdr:sp macro="" textlink="">
      <xdr:nvSpPr>
        <xdr:cNvPr id="149" name="テキスト ボックス 148"/>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94488</xdr:rowOff>
    </xdr:from>
    <xdr:to>
      <xdr:col>19</xdr:col>
      <xdr:colOff>6350</xdr:colOff>
      <xdr:row>15</xdr:row>
      <xdr:rowOff>24638</xdr:rowOff>
    </xdr:to>
    <xdr:sp macro="" textlink="">
      <xdr:nvSpPr>
        <xdr:cNvPr id="150" name="円/楕円 149"/>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34815</xdr:rowOff>
    </xdr:from>
    <xdr:ext cx="762000" cy="259045"/>
    <xdr:sp macro="" textlink="">
      <xdr:nvSpPr>
        <xdr:cNvPr id="151" name="テキスト ボックス 150"/>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改善し、類似団体平均と同程度になっている。内訳としては、社会福祉費や児童福祉費が高くなってい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77" name="直線コネクタ 176"/>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78"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79" name="直線コネクタ 178"/>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0"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1" name="直線コネクタ 180"/>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165862</xdr:rowOff>
    </xdr:from>
    <xdr:to>
      <xdr:col>7</xdr:col>
      <xdr:colOff>15875</xdr:colOff>
      <xdr:row>56</xdr:row>
      <xdr:rowOff>30988</xdr:rowOff>
    </xdr:to>
    <xdr:cxnSp macro="">
      <xdr:nvCxnSpPr>
        <xdr:cNvPr id="182" name="直線コネクタ 181"/>
        <xdr:cNvCxnSpPr/>
      </xdr:nvCxnSpPr>
      <xdr:spPr>
        <a:xfrm flipV="1">
          <a:off x="3987800" y="9595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3"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4" name="フローチャート : 判断 183"/>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56</xdr:row>
      <xdr:rowOff>30988</xdr:rowOff>
    </xdr:to>
    <xdr:cxnSp macro="">
      <xdr:nvCxnSpPr>
        <xdr:cNvPr id="185" name="直線コネクタ 184"/>
        <xdr:cNvCxnSpPr/>
      </xdr:nvCxnSpPr>
      <xdr:spPr>
        <a:xfrm>
          <a:off x="3098800" y="95498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6" name="フローチャート : 判断 185"/>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7" name="テキスト ボックス 186"/>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120142</xdr:rowOff>
    </xdr:from>
    <xdr:to>
      <xdr:col>4</xdr:col>
      <xdr:colOff>346075</xdr:colOff>
      <xdr:row>55</xdr:row>
      <xdr:rowOff>165862</xdr:rowOff>
    </xdr:to>
    <xdr:cxnSp macro="">
      <xdr:nvCxnSpPr>
        <xdr:cNvPr id="188" name="直線コネクタ 187"/>
        <xdr:cNvCxnSpPr/>
      </xdr:nvCxnSpPr>
      <xdr:spPr>
        <a:xfrm flipV="1">
          <a:off x="2209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89" name="フローチャート : 判断 188"/>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0" name="テキスト ボックス 189"/>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83566</xdr:rowOff>
    </xdr:from>
    <xdr:to>
      <xdr:col>3</xdr:col>
      <xdr:colOff>142875</xdr:colOff>
      <xdr:row>55</xdr:row>
      <xdr:rowOff>165862</xdr:rowOff>
    </xdr:to>
    <xdr:cxnSp macro="">
      <xdr:nvCxnSpPr>
        <xdr:cNvPr id="191" name="直線コネクタ 190"/>
        <xdr:cNvCxnSpPr/>
      </xdr:nvCxnSpPr>
      <xdr:spPr>
        <a:xfrm>
          <a:off x="1320800" y="9513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2" name="フローチャート : 判断 191"/>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3" name="テキスト ボックス 192"/>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4" name="フローチャート : 判断 193"/>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5" name="テキスト ボックス 194"/>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115062</xdr:rowOff>
    </xdr:from>
    <xdr:to>
      <xdr:col>7</xdr:col>
      <xdr:colOff>66675</xdr:colOff>
      <xdr:row>56</xdr:row>
      <xdr:rowOff>45212</xdr:rowOff>
    </xdr:to>
    <xdr:sp macro="" textlink="">
      <xdr:nvSpPr>
        <xdr:cNvPr id="201" name="円/楕円 200"/>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87139</xdr:rowOff>
    </xdr:from>
    <xdr:ext cx="762000" cy="259045"/>
    <xdr:sp macro="" textlink="">
      <xdr:nvSpPr>
        <xdr:cNvPr id="202" name="扶助費該当値テキスト"/>
        <xdr:cNvSpPr txBox="1"/>
      </xdr:nvSpPr>
      <xdr:spPr>
        <a:xfrm>
          <a:off x="4914900" y="951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151638</xdr:rowOff>
    </xdr:from>
    <xdr:to>
      <xdr:col>5</xdr:col>
      <xdr:colOff>600075</xdr:colOff>
      <xdr:row>56</xdr:row>
      <xdr:rowOff>81788</xdr:rowOff>
    </xdr:to>
    <xdr:sp macro="" textlink="">
      <xdr:nvSpPr>
        <xdr:cNvPr id="203" name="円/楕円 202"/>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66565</xdr:rowOff>
    </xdr:from>
    <xdr:ext cx="736600" cy="259045"/>
    <xdr:sp macro="" textlink="">
      <xdr:nvSpPr>
        <xdr:cNvPr id="204" name="テキスト ボックス 203"/>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69342</xdr:rowOff>
    </xdr:from>
    <xdr:to>
      <xdr:col>4</xdr:col>
      <xdr:colOff>396875</xdr:colOff>
      <xdr:row>55</xdr:row>
      <xdr:rowOff>170942</xdr:rowOff>
    </xdr:to>
    <xdr:sp macro="" textlink="">
      <xdr:nvSpPr>
        <xdr:cNvPr id="205" name="円/楕円 204"/>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155719</xdr:rowOff>
    </xdr:from>
    <xdr:ext cx="762000" cy="259045"/>
    <xdr:sp macro="" textlink="">
      <xdr:nvSpPr>
        <xdr:cNvPr id="206" name="テキスト ボックス 205"/>
        <xdr:cNvSpPr txBox="1"/>
      </xdr:nvSpPr>
      <xdr:spPr>
        <a:xfrm>
          <a:off x="2717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115062</xdr:rowOff>
    </xdr:from>
    <xdr:to>
      <xdr:col>3</xdr:col>
      <xdr:colOff>193675</xdr:colOff>
      <xdr:row>56</xdr:row>
      <xdr:rowOff>45212</xdr:rowOff>
    </xdr:to>
    <xdr:sp macro="" textlink="">
      <xdr:nvSpPr>
        <xdr:cNvPr id="207" name="円/楕円 206"/>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29989</xdr:rowOff>
    </xdr:from>
    <xdr:ext cx="762000" cy="259045"/>
    <xdr:sp macro="" textlink="">
      <xdr:nvSpPr>
        <xdr:cNvPr id="208" name="テキスト ボックス 207"/>
        <xdr:cNvSpPr txBox="1"/>
      </xdr:nvSpPr>
      <xdr:spPr>
        <a:xfrm>
          <a:off x="1828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32766</xdr:rowOff>
    </xdr:from>
    <xdr:to>
      <xdr:col>1</xdr:col>
      <xdr:colOff>676275</xdr:colOff>
      <xdr:row>55</xdr:row>
      <xdr:rowOff>134366</xdr:rowOff>
    </xdr:to>
    <xdr:sp macro="" textlink="">
      <xdr:nvSpPr>
        <xdr:cNvPr id="209" name="円/楕円 208"/>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119143</xdr:rowOff>
    </xdr:from>
    <xdr:ext cx="762000" cy="259045"/>
    <xdr:sp macro="" textlink="">
      <xdr:nvSpPr>
        <xdr:cNvPr id="210" name="テキスト ボックス 209"/>
        <xdr:cNvSpPr txBox="1"/>
      </xdr:nvSpPr>
      <xdr:spPr>
        <a:xfrm>
          <a:off x="939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その他に係る経常収支比率は、平成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年度において</a:t>
          </a:r>
          <a:r>
            <a:rPr lang="en-US" altLang="ja-JP" sz="1000">
              <a:solidFill>
                <a:schemeClr val="dk1"/>
              </a:solidFill>
              <a:effectLst/>
              <a:latin typeface="+mn-lt"/>
              <a:ea typeface="+mn-ea"/>
              <a:cs typeface="+mn-cs"/>
            </a:rPr>
            <a:t>16.8</a:t>
          </a:r>
          <a:r>
            <a:rPr lang="ja-JP" altLang="ja-JP" sz="1000">
              <a:solidFill>
                <a:schemeClr val="dk1"/>
              </a:solidFill>
              <a:effectLst/>
              <a:latin typeface="+mn-lt"/>
              <a:ea typeface="+mn-ea"/>
              <a:cs typeface="+mn-cs"/>
            </a:rPr>
            <a:t>％となり、前年度と比較して</a:t>
          </a:r>
          <a:r>
            <a:rPr lang="en-US" altLang="ja-JP" sz="1000">
              <a:solidFill>
                <a:schemeClr val="dk1"/>
              </a:solidFill>
              <a:effectLst/>
              <a:latin typeface="+mn-lt"/>
              <a:ea typeface="+mn-ea"/>
              <a:cs typeface="+mn-cs"/>
            </a:rPr>
            <a:t>0.2</a:t>
          </a:r>
          <a:r>
            <a:rPr lang="ja-JP" altLang="ja-JP" sz="1000">
              <a:solidFill>
                <a:schemeClr val="dk1"/>
              </a:solidFill>
              <a:effectLst/>
              <a:latin typeface="+mn-lt"/>
              <a:ea typeface="+mn-ea"/>
              <a:cs typeface="+mn-cs"/>
            </a:rPr>
            <a:t>ポイント上昇し、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年度より公営企業経営健全化計画に基づき、平成</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年度で約</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8</a:t>
          </a:r>
          <a:r>
            <a:rPr lang="ja-JP" altLang="ja-JP" sz="1000">
              <a:solidFill>
                <a:schemeClr val="dk1"/>
              </a:solidFill>
              <a:effectLst/>
              <a:latin typeface="+mn-lt"/>
              <a:ea typeface="+mn-ea"/>
              <a:cs typeface="+mn-cs"/>
            </a:rPr>
            <a:t>千万円あった累積赤字が、平成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年度で</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千万円まで解消されており、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endParaRPr kumimoji="1" lang="ja-JP" altLang="en-US" sz="8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38" name="直線コネクタ 237"/>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3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0" name="直線コネクタ 23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1"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2" name="直線コネクタ 241"/>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35560</xdr:rowOff>
    </xdr:to>
    <xdr:cxnSp macro="">
      <xdr:nvCxnSpPr>
        <xdr:cNvPr id="243" name="直線コネクタ 242"/>
        <xdr:cNvCxnSpPr/>
      </xdr:nvCxnSpPr>
      <xdr:spPr>
        <a:xfrm>
          <a:off x="15671800" y="996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5" name="フローチャート : 判断 24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20320</xdr:rowOff>
    </xdr:to>
    <xdr:cxnSp macro="">
      <xdr:nvCxnSpPr>
        <xdr:cNvPr id="246" name="直線コネクタ 245"/>
        <xdr:cNvCxnSpPr/>
      </xdr:nvCxnSpPr>
      <xdr:spPr>
        <a:xfrm>
          <a:off x="14782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7" name="フローチャート : 判断 246"/>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48" name="テキスト ボックス 247"/>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168910</xdr:rowOff>
    </xdr:to>
    <xdr:cxnSp macro="">
      <xdr:nvCxnSpPr>
        <xdr:cNvPr id="249" name="直線コネクタ 248"/>
        <xdr:cNvCxnSpPr/>
      </xdr:nvCxnSpPr>
      <xdr:spPr>
        <a:xfrm>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0" name="フローチャート : 判断 24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1" name="テキスト ボックス 25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146050</xdr:rowOff>
    </xdr:to>
    <xdr:cxnSp macro="">
      <xdr:nvCxnSpPr>
        <xdr:cNvPr id="252" name="直線コネクタ 251"/>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3" name="フローチャート : 判断 25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4" name="テキスト ボックス 25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5" name="フローチャート : 判断 25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6" name="テキスト ボックス 25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4" name="円/楕円 263"/>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5" name="テキスト ボックス 264"/>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66" name="円/楕円 265"/>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67" name="テキスト ボックス 266"/>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68" name="円/楕円 26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69" name="テキスト ボックス 26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0" name="円/楕円 269"/>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1" name="テキスト ボックス 270"/>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ポイント上昇したものの、類似団体平均より低い。主な要因としては、一部事務組合に対する負担金が類似団体に比べ低いことなどが挙げられる。本市のこれまでの主な取組としては、平成</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年度から各種協議会等に対する補助金・負担金等の予算を</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％削減し、その後も補助金等交付規則等を制定し適正化を図ってきた。今後とも行政の責任分野、経費負担の在り方、行政効果等を精査し、関係者の理解を得ながら補助金等の整理合理化に努める。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6" name="直線コネクタ 295"/>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297"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298" name="直線コネクタ 297"/>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299"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0" name="直線コネクタ 299"/>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131572</xdr:rowOff>
    </xdr:to>
    <xdr:cxnSp macro="">
      <xdr:nvCxnSpPr>
        <xdr:cNvPr id="301" name="直線コネクタ 300"/>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2"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3" name="フローチャート : 判断 302"/>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127000</xdr:rowOff>
    </xdr:to>
    <xdr:cxnSp macro="">
      <xdr:nvCxnSpPr>
        <xdr:cNvPr id="304" name="直線コネクタ 303"/>
        <xdr:cNvCxnSpPr/>
      </xdr:nvCxnSpPr>
      <xdr:spPr>
        <a:xfrm>
          <a:off x="14782800" y="5915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5" name="フローチャート : 判断 30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6" name="テキスト ボックス 30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85852</xdr:rowOff>
    </xdr:to>
    <xdr:cxnSp macro="">
      <xdr:nvCxnSpPr>
        <xdr:cNvPr id="307" name="直線コネクタ 306"/>
        <xdr:cNvCxnSpPr/>
      </xdr:nvCxnSpPr>
      <xdr:spPr>
        <a:xfrm>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08" name="フローチャート : 判断 30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09" name="テキスト ボックス 30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81280</xdr:rowOff>
    </xdr:to>
    <xdr:cxnSp macro="">
      <xdr:nvCxnSpPr>
        <xdr:cNvPr id="310" name="直線コネクタ 309"/>
        <xdr:cNvCxnSpPr/>
      </xdr:nvCxnSpPr>
      <xdr:spPr>
        <a:xfrm>
          <a:off x="13004800" y="5878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1" name="フローチャート : 判断 31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2" name="テキスト ボックス 31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3" name="フローチャート : 判断 31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4" name="テキスト ボックス 31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0" name="円/楕円 319"/>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1"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2" name="円/楕円 32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23" name="テキスト ボックス 32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4" name="円/楕円 32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5" name="テキスト ボックス 32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26" name="円/楕円 32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27" name="テキスト ボックス 32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28" name="円/楕円 327"/>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29" name="テキスト ボックス 328"/>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ポイント改善し、類似団体平均より若干低い。本市では、平成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年度にかけて「坂出駅周辺整備主要プロジェクト」を実施したこと、ならびに平成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年度にかけて「土地開発公社経営健全化計画」に基づく買戻しを実施したことなどから公債費がこれまで増嵩していたが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年度にてそれらの大規模事業が終了したことから、公債費は平成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年度をピークに減少傾向となっている。今後とも事業の厳しい取捨選択を行い、新規発行を極力抑制し将来に過大な負担を残さないよう努める。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4" name="直線コネクタ 353"/>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5"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6" name="直線コネクタ 355"/>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57"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58" name="直線コネクタ 357"/>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17272</xdr:rowOff>
    </xdr:to>
    <xdr:cxnSp macro="">
      <xdr:nvCxnSpPr>
        <xdr:cNvPr id="359" name="直線コネクタ 358"/>
        <xdr:cNvCxnSpPr/>
      </xdr:nvCxnSpPr>
      <xdr:spPr>
        <a:xfrm flipV="1">
          <a:off x="3987800" y="133629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0"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1" name="フローチャート : 判断 360"/>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35561</xdr:rowOff>
    </xdr:to>
    <xdr:cxnSp macro="">
      <xdr:nvCxnSpPr>
        <xdr:cNvPr id="362" name="直線コネクタ 361"/>
        <xdr:cNvCxnSpPr/>
      </xdr:nvCxnSpPr>
      <xdr:spPr>
        <a:xfrm flipV="1">
          <a:off x="3098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3" name="フローチャート : 判断 362"/>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4" name="テキスト ボックス 363"/>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85852</xdr:rowOff>
    </xdr:to>
    <xdr:cxnSp macro="">
      <xdr:nvCxnSpPr>
        <xdr:cNvPr id="365" name="直線コネクタ 364"/>
        <xdr:cNvCxnSpPr/>
      </xdr:nvCxnSpPr>
      <xdr:spPr>
        <a:xfrm flipV="1">
          <a:off x="2209800" y="134086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6" name="フローチャート : 判断 365"/>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67" name="テキスト ボックス 36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90424</xdr:rowOff>
    </xdr:to>
    <xdr:cxnSp macro="">
      <xdr:nvCxnSpPr>
        <xdr:cNvPr id="368" name="直線コネクタ 367"/>
        <xdr:cNvCxnSpPr/>
      </xdr:nvCxnSpPr>
      <xdr:spPr>
        <a:xfrm flipV="1">
          <a:off x="1320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69" name="フローチャート : 判断 368"/>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0" name="テキスト ボックス 369"/>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2" name="テキスト ボックス 37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8" name="円/楕円 37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79"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0" name="円/楕円 379"/>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81" name="テキスト ボックス 380"/>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2" name="円/楕円 38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83" name="テキスト ボックス 382"/>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84" name="円/楕円 383"/>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5" name="テキスト ボックス 384"/>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6" name="円/楕円 385"/>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151401</xdr:rowOff>
    </xdr:from>
    <xdr:ext cx="762000" cy="259045"/>
    <xdr:sp macro="" textlink="">
      <xdr:nvSpPr>
        <xdr:cNvPr id="387" name="テキスト ボックス 386"/>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72.8</a:t>
          </a:r>
          <a:r>
            <a:rPr lang="ja-JP" altLang="ja-JP" sz="1100">
              <a:solidFill>
                <a:schemeClr val="dk1"/>
              </a:solidFill>
              <a:effectLst/>
              <a:latin typeface="+mn-lt"/>
              <a:ea typeface="+mn-ea"/>
              <a:cs typeface="+mn-cs"/>
            </a:rPr>
            <a:t>％となり、前年度と比較して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ポイント上昇し、類似団体平均より高い。内訳について、主に物件費と補助費等が平均より低いものの人件費が高いことにより、全体としては類似団体平均と同程度となっている。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5" name="直線コネクタ 414"/>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6"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17" name="直線コネクタ 416"/>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18"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19" name="直線コネクタ 418"/>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5080</xdr:rowOff>
    </xdr:to>
    <xdr:cxnSp macro="">
      <xdr:nvCxnSpPr>
        <xdr:cNvPr id="420" name="直線コネクタ 419"/>
        <xdr:cNvCxnSpPr/>
      </xdr:nvCxnSpPr>
      <xdr:spPr>
        <a:xfrm>
          <a:off x="15671800" y="133515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1"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2" name="フローチャート : 判断 421"/>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149861</xdr:rowOff>
    </xdr:to>
    <xdr:cxnSp macro="">
      <xdr:nvCxnSpPr>
        <xdr:cNvPr id="423" name="直線コネクタ 422"/>
        <xdr:cNvCxnSpPr/>
      </xdr:nvCxnSpPr>
      <xdr:spPr>
        <a:xfrm>
          <a:off x="14782800" y="132372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4" name="フローチャート : 判断 42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5" name="テキスト ボックス 42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35561</xdr:rowOff>
    </xdr:to>
    <xdr:cxnSp macro="">
      <xdr:nvCxnSpPr>
        <xdr:cNvPr id="426" name="直線コネクタ 425"/>
        <xdr:cNvCxnSpPr/>
      </xdr:nvCxnSpPr>
      <xdr:spPr>
        <a:xfrm>
          <a:off x="13893800" y="13225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7" name="フローチャート : 判断 42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28" name="テキスト ボックス 427"/>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24130</xdr:rowOff>
    </xdr:to>
    <xdr:cxnSp macro="">
      <xdr:nvCxnSpPr>
        <xdr:cNvPr id="429" name="直線コネクタ 428"/>
        <xdr:cNvCxnSpPr/>
      </xdr:nvCxnSpPr>
      <xdr:spPr>
        <a:xfrm>
          <a:off x="13004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0" name="フローチャート : 判断 429"/>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1" name="テキスト ボックス 430"/>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2" name="フローチャート : 判断 43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3" name="テキスト ボックス 43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9" name="円/楕円 438"/>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0"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1" name="円/楕円 440"/>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39388</xdr:rowOff>
    </xdr:from>
    <xdr:ext cx="736600" cy="259045"/>
    <xdr:sp macro="" textlink="">
      <xdr:nvSpPr>
        <xdr:cNvPr id="442" name="テキスト ボックス 44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43" name="円/楕円 442"/>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44" name="テキスト ボックス 443"/>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45" name="円/楕円 44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7" name="円/楕円 446"/>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48" name="テキスト ボックス 447"/>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香川県坂出市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28854</xdr:rowOff>
    </xdr:from>
    <xdr:to>
      <xdr:col>4</xdr:col>
      <xdr:colOff>1117600</xdr:colOff>
      <xdr:row>15</xdr:row>
      <xdr:rowOff>61335</xdr:rowOff>
    </xdr:to>
    <xdr:cxnSp macro="">
      <xdr:nvCxnSpPr>
        <xdr:cNvPr id="50" name="直線コネクタ 49"/>
        <xdr:cNvCxnSpPr/>
      </xdr:nvCxnSpPr>
      <xdr:spPr bwMode="auto">
        <a:xfrm>
          <a:off x="5003800" y="2648229"/>
          <a:ext cx="647700" cy="3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149498</xdr:rowOff>
    </xdr:from>
    <xdr:to>
      <xdr:col>4</xdr:col>
      <xdr:colOff>469900</xdr:colOff>
      <xdr:row>15</xdr:row>
      <xdr:rowOff>28854</xdr:rowOff>
    </xdr:to>
    <xdr:cxnSp macro="">
      <xdr:nvCxnSpPr>
        <xdr:cNvPr id="53" name="直線コネクタ 52"/>
        <xdr:cNvCxnSpPr/>
      </xdr:nvCxnSpPr>
      <xdr:spPr bwMode="auto">
        <a:xfrm>
          <a:off x="4305300" y="2597423"/>
          <a:ext cx="698500" cy="5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149498</xdr:rowOff>
    </xdr:from>
    <xdr:to>
      <xdr:col>3</xdr:col>
      <xdr:colOff>904875</xdr:colOff>
      <xdr:row>15</xdr:row>
      <xdr:rowOff>19406</xdr:rowOff>
    </xdr:to>
    <xdr:cxnSp macro="">
      <xdr:nvCxnSpPr>
        <xdr:cNvPr id="56" name="直線コネクタ 55"/>
        <xdr:cNvCxnSpPr/>
      </xdr:nvCxnSpPr>
      <xdr:spPr bwMode="auto">
        <a:xfrm flipV="1">
          <a:off x="3606800" y="2597423"/>
          <a:ext cx="698500" cy="4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5537</xdr:rowOff>
    </xdr:from>
    <xdr:to>
      <xdr:col>3</xdr:col>
      <xdr:colOff>206375</xdr:colOff>
      <xdr:row>15</xdr:row>
      <xdr:rowOff>19406</xdr:rowOff>
    </xdr:to>
    <xdr:cxnSp macro="">
      <xdr:nvCxnSpPr>
        <xdr:cNvPr id="59" name="直線コネクタ 58"/>
        <xdr:cNvCxnSpPr/>
      </xdr:nvCxnSpPr>
      <xdr:spPr bwMode="auto">
        <a:xfrm>
          <a:off x="2908300" y="2624912"/>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10535</xdr:rowOff>
    </xdr:from>
    <xdr:to>
      <xdr:col>5</xdr:col>
      <xdr:colOff>34925</xdr:colOff>
      <xdr:row>15</xdr:row>
      <xdr:rowOff>112135</xdr:rowOff>
    </xdr:to>
    <xdr:sp macro="" textlink="">
      <xdr:nvSpPr>
        <xdr:cNvPr id="69" name="円/楕円 68"/>
        <xdr:cNvSpPr/>
      </xdr:nvSpPr>
      <xdr:spPr bwMode="auto">
        <a:xfrm>
          <a:off x="5600700" y="262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27062</xdr:rowOff>
    </xdr:from>
    <xdr:ext cx="762000" cy="259045"/>
    <xdr:sp macro="" textlink="">
      <xdr:nvSpPr>
        <xdr:cNvPr id="70" name="人口1人当たり決算額の推移該当値テキスト130"/>
        <xdr:cNvSpPr txBox="1"/>
      </xdr:nvSpPr>
      <xdr:spPr>
        <a:xfrm>
          <a:off x="5740400" y="24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149504</xdr:rowOff>
    </xdr:from>
    <xdr:to>
      <xdr:col>4</xdr:col>
      <xdr:colOff>520700</xdr:colOff>
      <xdr:row>15</xdr:row>
      <xdr:rowOff>79654</xdr:rowOff>
    </xdr:to>
    <xdr:sp macro="" textlink="">
      <xdr:nvSpPr>
        <xdr:cNvPr id="71" name="円/楕円 70"/>
        <xdr:cNvSpPr/>
      </xdr:nvSpPr>
      <xdr:spPr bwMode="auto">
        <a:xfrm>
          <a:off x="4953000" y="259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89831</xdr:rowOff>
    </xdr:from>
    <xdr:ext cx="736600" cy="259045"/>
    <xdr:sp macro="" textlink="">
      <xdr:nvSpPr>
        <xdr:cNvPr id="72" name="テキスト ボックス 71"/>
        <xdr:cNvSpPr txBox="1"/>
      </xdr:nvSpPr>
      <xdr:spPr>
        <a:xfrm>
          <a:off x="4622800" y="23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98698</xdr:rowOff>
    </xdr:from>
    <xdr:to>
      <xdr:col>3</xdr:col>
      <xdr:colOff>955675</xdr:colOff>
      <xdr:row>15</xdr:row>
      <xdr:rowOff>28848</xdr:rowOff>
    </xdr:to>
    <xdr:sp macro="" textlink="">
      <xdr:nvSpPr>
        <xdr:cNvPr id="73" name="円/楕円 72"/>
        <xdr:cNvSpPr/>
      </xdr:nvSpPr>
      <xdr:spPr bwMode="auto">
        <a:xfrm>
          <a:off x="4254500" y="254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39025</xdr:rowOff>
    </xdr:from>
    <xdr:ext cx="762000" cy="259045"/>
    <xdr:sp macro="" textlink="">
      <xdr:nvSpPr>
        <xdr:cNvPr id="74" name="テキスト ボックス 73"/>
        <xdr:cNvSpPr txBox="1"/>
      </xdr:nvSpPr>
      <xdr:spPr>
        <a:xfrm>
          <a:off x="3924300" y="231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140056</xdr:rowOff>
    </xdr:from>
    <xdr:to>
      <xdr:col>3</xdr:col>
      <xdr:colOff>257175</xdr:colOff>
      <xdr:row>15</xdr:row>
      <xdr:rowOff>70206</xdr:rowOff>
    </xdr:to>
    <xdr:sp macro="" textlink="">
      <xdr:nvSpPr>
        <xdr:cNvPr id="75" name="円/楕円 74"/>
        <xdr:cNvSpPr/>
      </xdr:nvSpPr>
      <xdr:spPr bwMode="auto">
        <a:xfrm>
          <a:off x="3556000" y="258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80383</xdr:rowOff>
    </xdr:from>
    <xdr:ext cx="762000" cy="259045"/>
    <xdr:sp macro="" textlink="">
      <xdr:nvSpPr>
        <xdr:cNvPr id="76" name="テキスト ボックス 75"/>
        <xdr:cNvSpPr txBox="1"/>
      </xdr:nvSpPr>
      <xdr:spPr>
        <a:xfrm>
          <a:off x="3225800" y="235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126187</xdr:rowOff>
    </xdr:from>
    <xdr:to>
      <xdr:col>2</xdr:col>
      <xdr:colOff>692150</xdr:colOff>
      <xdr:row>15</xdr:row>
      <xdr:rowOff>56337</xdr:rowOff>
    </xdr:to>
    <xdr:sp macro="" textlink="">
      <xdr:nvSpPr>
        <xdr:cNvPr id="77" name="円/楕円 76"/>
        <xdr:cNvSpPr/>
      </xdr:nvSpPr>
      <xdr:spPr bwMode="auto">
        <a:xfrm>
          <a:off x="2857500" y="257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66514</xdr:rowOff>
    </xdr:from>
    <xdr:ext cx="762000" cy="259045"/>
    <xdr:sp macro="" textlink="">
      <xdr:nvSpPr>
        <xdr:cNvPr id="78" name="テキスト ボックス 77"/>
        <xdr:cNvSpPr txBox="1"/>
      </xdr:nvSpPr>
      <xdr:spPr>
        <a:xfrm>
          <a:off x="2527300" y="234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202689</xdr:rowOff>
    </xdr:from>
    <xdr:to>
      <xdr:col>4</xdr:col>
      <xdr:colOff>1117600</xdr:colOff>
      <xdr:row>35</xdr:row>
      <xdr:rowOff>246146</xdr:rowOff>
    </xdr:to>
    <xdr:cxnSp macro="">
      <xdr:nvCxnSpPr>
        <xdr:cNvPr id="110" name="直線コネクタ 109"/>
        <xdr:cNvCxnSpPr/>
      </xdr:nvCxnSpPr>
      <xdr:spPr bwMode="auto">
        <a:xfrm>
          <a:off x="5003800" y="6813039"/>
          <a:ext cx="647700" cy="4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120188</xdr:rowOff>
    </xdr:from>
    <xdr:to>
      <xdr:col>4</xdr:col>
      <xdr:colOff>469900</xdr:colOff>
      <xdr:row>35</xdr:row>
      <xdr:rowOff>202689</xdr:rowOff>
    </xdr:to>
    <xdr:cxnSp macro="">
      <xdr:nvCxnSpPr>
        <xdr:cNvPr id="113" name="直線コネクタ 112"/>
        <xdr:cNvCxnSpPr/>
      </xdr:nvCxnSpPr>
      <xdr:spPr bwMode="auto">
        <a:xfrm>
          <a:off x="4305300" y="6730538"/>
          <a:ext cx="698500" cy="8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60889</xdr:rowOff>
    </xdr:from>
    <xdr:to>
      <xdr:col>3</xdr:col>
      <xdr:colOff>904875</xdr:colOff>
      <xdr:row>35</xdr:row>
      <xdr:rowOff>120188</xdr:rowOff>
    </xdr:to>
    <xdr:cxnSp macro="">
      <xdr:nvCxnSpPr>
        <xdr:cNvPr id="116" name="直線コネクタ 115"/>
        <xdr:cNvCxnSpPr/>
      </xdr:nvCxnSpPr>
      <xdr:spPr bwMode="auto">
        <a:xfrm>
          <a:off x="3606800" y="6671239"/>
          <a:ext cx="698500" cy="5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60889</xdr:rowOff>
    </xdr:from>
    <xdr:to>
      <xdr:col>3</xdr:col>
      <xdr:colOff>206375</xdr:colOff>
      <xdr:row>35</xdr:row>
      <xdr:rowOff>112438</xdr:rowOff>
    </xdr:to>
    <xdr:cxnSp macro="">
      <xdr:nvCxnSpPr>
        <xdr:cNvPr id="119" name="直線コネクタ 118"/>
        <xdr:cNvCxnSpPr/>
      </xdr:nvCxnSpPr>
      <xdr:spPr bwMode="auto">
        <a:xfrm flipV="1">
          <a:off x="2908300" y="6671239"/>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195346</xdr:rowOff>
    </xdr:from>
    <xdr:to>
      <xdr:col>5</xdr:col>
      <xdr:colOff>34925</xdr:colOff>
      <xdr:row>35</xdr:row>
      <xdr:rowOff>296946</xdr:rowOff>
    </xdr:to>
    <xdr:sp macro="" textlink="">
      <xdr:nvSpPr>
        <xdr:cNvPr id="129" name="円/楕円 128"/>
        <xdr:cNvSpPr/>
      </xdr:nvSpPr>
      <xdr:spPr bwMode="auto">
        <a:xfrm>
          <a:off x="5600700" y="680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40423</xdr:rowOff>
    </xdr:from>
    <xdr:ext cx="762000" cy="259045"/>
    <xdr:sp macro="" textlink="">
      <xdr:nvSpPr>
        <xdr:cNvPr id="130" name="人口1人当たり決算額の推移該当値テキスト445"/>
        <xdr:cNvSpPr txBox="1"/>
      </xdr:nvSpPr>
      <xdr:spPr>
        <a:xfrm>
          <a:off x="5740400" y="665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151889</xdr:rowOff>
    </xdr:from>
    <xdr:to>
      <xdr:col>4</xdr:col>
      <xdr:colOff>520700</xdr:colOff>
      <xdr:row>35</xdr:row>
      <xdr:rowOff>253489</xdr:rowOff>
    </xdr:to>
    <xdr:sp macro="" textlink="">
      <xdr:nvSpPr>
        <xdr:cNvPr id="131" name="円/楕円 130"/>
        <xdr:cNvSpPr/>
      </xdr:nvSpPr>
      <xdr:spPr bwMode="auto">
        <a:xfrm>
          <a:off x="4953000" y="676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263666</xdr:rowOff>
    </xdr:from>
    <xdr:ext cx="736600" cy="259045"/>
    <xdr:sp macro="" textlink="">
      <xdr:nvSpPr>
        <xdr:cNvPr id="132" name="テキスト ボックス 131"/>
        <xdr:cNvSpPr txBox="1"/>
      </xdr:nvSpPr>
      <xdr:spPr>
        <a:xfrm>
          <a:off x="4622800" y="653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69388</xdr:rowOff>
    </xdr:from>
    <xdr:to>
      <xdr:col>3</xdr:col>
      <xdr:colOff>955675</xdr:colOff>
      <xdr:row>35</xdr:row>
      <xdr:rowOff>170988</xdr:rowOff>
    </xdr:to>
    <xdr:sp macro="" textlink="">
      <xdr:nvSpPr>
        <xdr:cNvPr id="133" name="円/楕円 132"/>
        <xdr:cNvSpPr/>
      </xdr:nvSpPr>
      <xdr:spPr bwMode="auto">
        <a:xfrm>
          <a:off x="4254500" y="667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181165</xdr:rowOff>
    </xdr:from>
    <xdr:ext cx="762000" cy="259045"/>
    <xdr:sp macro="" textlink="">
      <xdr:nvSpPr>
        <xdr:cNvPr id="134" name="テキスト ボックス 133"/>
        <xdr:cNvSpPr txBox="1"/>
      </xdr:nvSpPr>
      <xdr:spPr>
        <a:xfrm>
          <a:off x="3924300" y="64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10089</xdr:rowOff>
    </xdr:from>
    <xdr:to>
      <xdr:col>3</xdr:col>
      <xdr:colOff>257175</xdr:colOff>
      <xdr:row>35</xdr:row>
      <xdr:rowOff>111689</xdr:rowOff>
    </xdr:to>
    <xdr:sp macro="" textlink="">
      <xdr:nvSpPr>
        <xdr:cNvPr id="135" name="円/楕円 134"/>
        <xdr:cNvSpPr/>
      </xdr:nvSpPr>
      <xdr:spPr bwMode="auto">
        <a:xfrm>
          <a:off x="3556000" y="662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121866</xdr:rowOff>
    </xdr:from>
    <xdr:ext cx="762000" cy="259045"/>
    <xdr:sp macro="" textlink="">
      <xdr:nvSpPr>
        <xdr:cNvPr id="136" name="テキスト ボックス 135"/>
        <xdr:cNvSpPr txBox="1"/>
      </xdr:nvSpPr>
      <xdr:spPr>
        <a:xfrm>
          <a:off x="3225800" y="63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61638</xdr:rowOff>
    </xdr:from>
    <xdr:to>
      <xdr:col>2</xdr:col>
      <xdr:colOff>692150</xdr:colOff>
      <xdr:row>35</xdr:row>
      <xdr:rowOff>163238</xdr:rowOff>
    </xdr:to>
    <xdr:sp macro="" textlink="">
      <xdr:nvSpPr>
        <xdr:cNvPr id="137" name="円/楕円 136"/>
        <xdr:cNvSpPr/>
      </xdr:nvSpPr>
      <xdr:spPr bwMode="auto">
        <a:xfrm>
          <a:off x="2857500" y="667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173415</xdr:rowOff>
    </xdr:from>
    <xdr:ext cx="762000" cy="259045"/>
    <xdr:sp macro="" textlink="">
      <xdr:nvSpPr>
        <xdr:cNvPr id="138" name="テキスト ボックス 137"/>
        <xdr:cNvSpPr txBox="1"/>
      </xdr:nvSpPr>
      <xdr:spPr>
        <a:xfrm>
          <a:off x="2527300" y="644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＜財政調整基金残高＞</a:t>
          </a:r>
        </a:p>
        <a:p>
          <a:r>
            <a:rPr lang="ja-JP" altLang="ja-JP" sz="900">
              <a:solidFill>
                <a:schemeClr val="dk1"/>
              </a:solidFill>
              <a:effectLst/>
              <a:latin typeface="+mn-lt"/>
              <a:ea typeface="+mn-ea"/>
              <a:cs typeface="+mn-cs"/>
            </a:rPr>
            <a:t>収支改善による積立金の増加に伴い、増加傾向にある。</a:t>
          </a:r>
          <a:endParaRPr lang="en-US" altLang="ja-JP" sz="9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900">
              <a:solidFill>
                <a:schemeClr val="dk1"/>
              </a:solidFill>
              <a:effectLst/>
              <a:latin typeface="+mn-lt"/>
              <a:ea typeface="+mn-ea"/>
              <a:cs typeface="+mn-cs"/>
            </a:rPr>
            <a:t>＜実質収支額＞</a:t>
          </a:r>
        </a:p>
        <a:p>
          <a:r>
            <a:rPr lang="ja-JP" altLang="ja-JP" sz="900">
              <a:solidFill>
                <a:schemeClr val="dk1"/>
              </a:solidFill>
              <a:effectLst/>
              <a:latin typeface="+mn-lt"/>
              <a:ea typeface="+mn-ea"/>
              <a:cs typeface="+mn-cs"/>
            </a:rPr>
            <a:t>退職手当により人件費が増加となったが、主に扶助費や公債費の減少により、収支が改善され、現在は標準財政規模比９％程度となっている。</a:t>
          </a:r>
          <a:endParaRPr lang="en-US" altLang="ja-JP" sz="9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900">
              <a:solidFill>
                <a:schemeClr val="dk1"/>
              </a:solidFill>
              <a:effectLst/>
              <a:latin typeface="+mn-lt"/>
              <a:ea typeface="+mn-ea"/>
              <a:cs typeface="+mn-cs"/>
            </a:rPr>
            <a:t>＜実質単年度収支＞</a:t>
          </a:r>
        </a:p>
        <a:p>
          <a:r>
            <a:rPr lang="ja-JP" altLang="ja-JP" sz="900">
              <a:solidFill>
                <a:schemeClr val="dk1"/>
              </a:solidFill>
              <a:effectLst/>
              <a:latin typeface="+mn-lt"/>
              <a:ea typeface="+mn-ea"/>
              <a:cs typeface="+mn-cs"/>
            </a:rPr>
            <a:t>主に扶助費や公債費の減少による収支の改善により黒字の状態を維持している。</a:t>
          </a:r>
          <a:endParaRPr lang="en-US" altLang="ja-JP" sz="9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900">
              <a:solidFill>
                <a:schemeClr val="dk1"/>
              </a:solidFill>
              <a:effectLst/>
              <a:latin typeface="+mn-lt"/>
              <a:ea typeface="+mn-ea"/>
              <a:cs typeface="+mn-cs"/>
            </a:rPr>
            <a:t>＜今後の対応＞</a:t>
          </a:r>
        </a:p>
        <a:p>
          <a:r>
            <a:rPr lang="ja-JP" altLang="ja-JP" sz="900">
              <a:solidFill>
                <a:schemeClr val="dk1"/>
              </a:solidFill>
              <a:effectLst/>
              <a:latin typeface="+mn-lt"/>
              <a:ea typeface="+mn-ea"/>
              <a:cs typeface="+mn-cs"/>
            </a:rPr>
            <a:t>引き続き高齢者層の職員が多いことに伴う退職手当、また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p>
        <a:p>
          <a:r>
            <a:rPr lang="ja-JP" altLang="ja-JP" sz="1100">
              <a:solidFill>
                <a:schemeClr val="dk1"/>
              </a:solidFill>
              <a:effectLst/>
              <a:latin typeface="+mn-lt"/>
              <a:ea typeface="+mn-ea"/>
              <a:cs typeface="+mn-cs"/>
            </a:rPr>
            <a:t>連結では赤字となっていないが、一部の特別会計で赤字が生じている。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＜今後の対応＞</a:t>
          </a:r>
        </a:p>
        <a:p>
          <a:r>
            <a:rPr lang="ja-JP" altLang="ja-JP" sz="1100">
              <a:solidFill>
                <a:schemeClr val="dk1"/>
              </a:solidFill>
              <a:effectLst/>
              <a:latin typeface="+mn-lt"/>
              <a:ea typeface="+mn-ea"/>
              <a:cs typeface="+mn-cs"/>
            </a:rPr>
            <a:t>各会計で適正な財政運営、企業経営を行っていく。特に赤字が生じている特別会計においては、経営健全化計画の着実な実施、また一般会計の財政状況を勘案する中で繰出を行うなど赤字の解消に努める。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＜元利償還金＞</a:t>
          </a:r>
        </a:p>
        <a:p>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endParaRPr lang="en-US" altLang="ja-JP" sz="105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1050">
              <a:solidFill>
                <a:schemeClr val="dk1"/>
              </a:solidFill>
              <a:effectLst/>
              <a:latin typeface="+mn-lt"/>
              <a:ea typeface="+mn-ea"/>
              <a:cs typeface="+mn-cs"/>
            </a:rPr>
            <a:t>＜公営企業債の元利償還金に対する繰入金＞</a:t>
          </a:r>
        </a:p>
        <a:p>
          <a:r>
            <a:rPr lang="ja-JP" altLang="ja-JP" sz="1050">
              <a:solidFill>
                <a:schemeClr val="dk1"/>
              </a:solidFill>
              <a:effectLst/>
              <a:latin typeface="+mn-lt"/>
              <a:ea typeface="+mn-ea"/>
              <a:cs typeface="+mn-cs"/>
            </a:rPr>
            <a:t>主な構成要素となっている下水道事業特別会計については、経営健全化計画に基づき収支が改善されるとともに繰入金も減少傾向にあるものの、病院事業会計について平成２２年度より一般会計からの繰入れを再開しており、今後、新病院建設（平成２６年度完了）に伴い、繰入金の増加が予想される。</a:t>
          </a:r>
          <a:endParaRPr lang="en-US" altLang="ja-JP" sz="1050">
            <a:solidFill>
              <a:schemeClr val="dk1"/>
            </a:solidFill>
            <a:effectLst/>
            <a:latin typeface="+mn-lt"/>
            <a:ea typeface="+mn-ea"/>
            <a:cs typeface="+mn-cs"/>
          </a:endParaRPr>
        </a:p>
        <a:p>
          <a:endParaRPr lang="ja-JP" altLang="ja-JP" sz="400">
            <a:effectLst/>
          </a:endParaRPr>
        </a:p>
        <a:p>
          <a:r>
            <a:rPr lang="ja-JP" altLang="ja-JP" sz="1050">
              <a:solidFill>
                <a:schemeClr val="dk1"/>
              </a:solidFill>
              <a:effectLst/>
              <a:latin typeface="+mn-lt"/>
              <a:ea typeface="+mn-ea"/>
              <a:cs typeface="+mn-cs"/>
            </a:rPr>
            <a:t>＜実質公債費比率の分子＞</a:t>
          </a:r>
        </a:p>
        <a:p>
          <a:r>
            <a:rPr lang="ja-JP" altLang="ja-JP" sz="1050">
              <a:solidFill>
                <a:schemeClr val="dk1"/>
              </a:solidFill>
              <a:effectLst/>
              <a:latin typeface="+mn-lt"/>
              <a:ea typeface="+mn-ea"/>
              <a:cs typeface="+mn-cs"/>
            </a:rPr>
            <a:t>主に元利償還金の減少に伴い、減少傾向にある。</a:t>
          </a:r>
        </a:p>
        <a:p>
          <a:endParaRPr lang="en-US" altLang="ja-JP" sz="400">
            <a:solidFill>
              <a:schemeClr val="dk1"/>
            </a:solidFill>
            <a:effectLst/>
            <a:latin typeface="+mn-lt"/>
            <a:ea typeface="+mn-ea"/>
            <a:cs typeface="+mn-cs"/>
          </a:endParaRPr>
        </a:p>
        <a:p>
          <a:r>
            <a:rPr lang="ja-JP" altLang="ja-JP" sz="1050">
              <a:solidFill>
                <a:schemeClr val="dk1"/>
              </a:solidFill>
              <a:effectLst/>
              <a:latin typeface="+mn-lt"/>
              <a:ea typeface="+mn-ea"/>
              <a:cs typeface="+mn-cs"/>
            </a:rPr>
            <a:t>＜今後の対応＞</a:t>
          </a:r>
        </a:p>
        <a:p>
          <a:r>
            <a:rPr lang="ja-JP" altLang="ja-JP" sz="1050">
              <a:solidFill>
                <a:schemeClr val="dk1"/>
              </a:solidFill>
              <a:effectLst/>
              <a:latin typeface="+mn-lt"/>
              <a:ea typeface="+mn-ea"/>
              <a:cs typeface="+mn-cs"/>
            </a:rPr>
            <a:t>早期健全化基準未満であるが、今後とも市債の新規発行を極力抑制し、実質公債費比率が</a:t>
          </a:r>
          <a:r>
            <a:rPr lang="en-US" altLang="ja-JP" sz="1050">
              <a:solidFill>
                <a:schemeClr val="dk1"/>
              </a:solidFill>
              <a:effectLst/>
              <a:latin typeface="+mn-lt"/>
              <a:ea typeface="+mn-ea"/>
              <a:cs typeface="+mn-cs"/>
            </a:rPr>
            <a:t>15</a:t>
          </a:r>
          <a:r>
            <a:rPr lang="ja-JP" altLang="ja-JP" sz="1050">
              <a:solidFill>
                <a:schemeClr val="dk1"/>
              </a:solidFill>
              <a:effectLst/>
              <a:latin typeface="+mn-lt"/>
              <a:ea typeface="+mn-ea"/>
              <a:cs typeface="+mn-cs"/>
            </a:rPr>
            <a:t>％を超えないように努める。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endParaRPr lang="en-US" altLang="ja-JP" sz="11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1100">
              <a:solidFill>
                <a:schemeClr val="dk1"/>
              </a:solidFill>
              <a:effectLst/>
              <a:latin typeface="+mn-lt"/>
              <a:ea typeface="+mn-ea"/>
              <a:cs typeface="+mn-cs"/>
            </a:rPr>
            <a:t>＜公営企業債の元利償還金に対する繰入金＞</a:t>
          </a:r>
        </a:p>
        <a:p>
          <a:r>
            <a:rPr lang="ja-JP" altLang="ja-JP" sz="1100">
              <a:solidFill>
                <a:schemeClr val="dk1"/>
              </a:solidFill>
              <a:effectLst/>
              <a:latin typeface="+mn-lt"/>
              <a:ea typeface="+mn-ea"/>
              <a:cs typeface="+mn-cs"/>
            </a:rPr>
            <a:t>主な構成要素となっている下水道事業特別会計については、経営健全化計画に基づき収支が改善されるとともに繰入金も減少傾向にあるものの、病院事業会計について平成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年度より繰入金を再開しており、今後、新病院建設（平成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年度完了）に伴い、繰入見込額の増加が予想される。</a:t>
          </a:r>
          <a:endParaRPr lang="en-US" altLang="ja-JP" sz="11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1100">
              <a:solidFill>
                <a:schemeClr val="dk1"/>
              </a:solidFill>
              <a:effectLst/>
              <a:latin typeface="+mn-lt"/>
              <a:ea typeface="+mn-ea"/>
              <a:cs typeface="+mn-cs"/>
            </a:rPr>
            <a:t>＜実質公債費比率の分子＞</a:t>
          </a:r>
        </a:p>
        <a:p>
          <a:r>
            <a:rPr lang="ja-JP" altLang="ja-JP" sz="1100">
              <a:solidFill>
                <a:schemeClr val="dk1"/>
              </a:solidFill>
              <a:effectLst/>
              <a:latin typeface="+mn-lt"/>
              <a:ea typeface="+mn-ea"/>
              <a:cs typeface="+mn-cs"/>
            </a:rPr>
            <a:t>主に元利償還金の減少に伴い、減少傾向にある。</a:t>
          </a:r>
          <a:endParaRPr lang="en-US" altLang="ja-JP" sz="1100">
            <a:solidFill>
              <a:schemeClr val="dk1"/>
            </a:solidFill>
            <a:effectLst/>
            <a:latin typeface="+mn-lt"/>
            <a:ea typeface="+mn-ea"/>
            <a:cs typeface="+mn-cs"/>
          </a:endParaRPr>
        </a:p>
        <a:p>
          <a:endParaRPr lang="ja-JP" altLang="ja-JP" sz="4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＜今後の対応＞</a:t>
          </a:r>
        </a:p>
        <a:p>
          <a:r>
            <a:rPr lang="ja-JP" altLang="ja-JP" sz="1100">
              <a:solidFill>
                <a:schemeClr val="dk1"/>
              </a:solidFill>
              <a:effectLst/>
              <a:latin typeface="+mn-lt"/>
              <a:ea typeface="+mn-ea"/>
              <a:cs typeface="+mn-cs"/>
            </a:rPr>
            <a:t>早期健全化基準未満であるが、今後とも市債の新規発行を極力抑制し、実質公債費比率が</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％を超えないように努める。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24216598</v>
      </c>
      <c r="BO4" s="349"/>
      <c r="BP4" s="349"/>
      <c r="BQ4" s="349"/>
      <c r="BR4" s="349"/>
      <c r="BS4" s="349"/>
      <c r="BT4" s="349"/>
      <c r="BU4" s="350"/>
      <c r="BV4" s="348">
        <v>24292643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22976580</v>
      </c>
      <c r="BO5" s="386"/>
      <c r="BP5" s="386"/>
      <c r="BQ5" s="386"/>
      <c r="BR5" s="386"/>
      <c r="BS5" s="386"/>
      <c r="BT5" s="386"/>
      <c r="BU5" s="387"/>
      <c r="BV5" s="385">
        <v>23372972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1240018</v>
      </c>
      <c r="BO6" s="386"/>
      <c r="BP6" s="386"/>
      <c r="BQ6" s="386"/>
      <c r="BR6" s="386"/>
      <c r="BS6" s="386"/>
      <c r="BT6" s="386"/>
      <c r="BU6" s="387"/>
      <c r="BV6" s="385">
        <v>919671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97.4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75960</v>
      </c>
      <c r="BO7" s="386"/>
      <c r="BP7" s="386"/>
      <c r="BQ7" s="386"/>
      <c r="BR7" s="386"/>
      <c r="BS7" s="386"/>
      <c r="BT7" s="386"/>
      <c r="BU7" s="387"/>
      <c r="BV7" s="385">
        <v>168660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13677665</v>
      </c>
      <c r="CU7" s="386"/>
      <c r="CV7" s="386"/>
      <c r="CW7" s="386"/>
      <c r="CX7" s="386"/>
      <c r="CY7" s="386"/>
      <c r="CZ7" s="386"/>
      <c r="DA7" s="387"/>
      <c r="DB7" s="385">
        <v>13729253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1164058</v>
      </c>
      <c r="BO8" s="386"/>
      <c r="BP8" s="386"/>
      <c r="BQ8" s="386"/>
      <c r="BR8" s="386"/>
      <c r="BS8" s="386"/>
      <c r="BT8" s="386"/>
      <c r="BU8" s="387"/>
      <c r="BV8" s="385">
        <v>751011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55621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413047</v>
      </c>
      <c r="BO9" s="386"/>
      <c r="BP9" s="386"/>
      <c r="BQ9" s="386"/>
      <c r="BR9" s="386"/>
      <c r="BS9" s="386"/>
      <c r="BT9" s="386"/>
      <c r="BU9" s="387"/>
      <c r="BV9" s="385">
        <v>-181955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57266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380525</v>
      </c>
      <c r="BO10" s="386"/>
      <c r="BP10" s="386"/>
      <c r="BQ10" s="386"/>
      <c r="BR10" s="386"/>
      <c r="BS10" s="386"/>
      <c r="BT10" s="386"/>
      <c r="BU10" s="387"/>
      <c r="BV10" s="385">
        <v>500505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14300</v>
      </c>
      <c r="BO11" s="386"/>
      <c r="BP11" s="386"/>
      <c r="BQ11" s="386"/>
      <c r="BR11" s="386"/>
      <c r="BS11" s="386"/>
      <c r="BT11" s="386"/>
      <c r="BU11" s="387"/>
      <c r="BV11" s="385">
        <v>56500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55864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100000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55412</v>
      </c>
      <c r="S13" s="467"/>
      <c r="T13" s="467"/>
      <c r="U13" s="467"/>
      <c r="V13" s="468"/>
      <c r="W13" s="401" t="s">
        <v>123</v>
      </c>
      <c r="X13" s="402"/>
      <c r="Y13" s="402"/>
      <c r="Z13" s="402"/>
      <c r="AA13" s="402"/>
      <c r="AB13" s="392"/>
      <c r="AC13" s="436">
        <v>1293</v>
      </c>
      <c r="AD13" s="437"/>
      <c r="AE13" s="437"/>
      <c r="AF13" s="437"/>
      <c r="AG13" s="476"/>
      <c r="AH13" s="436">
        <v>1749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707872</v>
      </c>
      <c r="BO13" s="386"/>
      <c r="BP13" s="386"/>
      <c r="BQ13" s="386"/>
      <c r="BR13" s="386"/>
      <c r="BS13" s="386"/>
      <c r="BT13" s="386"/>
      <c r="BU13" s="387"/>
      <c r="BV13" s="385">
        <v>275050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13.6</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56235</v>
      </c>
      <c r="S14" s="467"/>
      <c r="T14" s="467"/>
      <c r="U14" s="467"/>
      <c r="V14" s="468"/>
      <c r="W14" s="375"/>
      <c r="X14" s="376"/>
      <c r="Y14" s="376"/>
      <c r="Z14" s="376"/>
      <c r="AA14" s="376"/>
      <c r="AB14" s="365"/>
      <c r="AC14" s="469">
        <v>5.3</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106.4</v>
      </c>
      <c r="CU14" s="481"/>
      <c r="CV14" s="481"/>
      <c r="CW14" s="481"/>
      <c r="CX14" s="481"/>
      <c r="CY14" s="481"/>
      <c r="CZ14" s="481"/>
      <c r="DA14" s="482"/>
      <c r="DB14" s="480">
        <v>118.1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55772</v>
      </c>
      <c r="S15" s="467"/>
      <c r="T15" s="467"/>
      <c r="U15" s="467"/>
      <c r="V15" s="468"/>
      <c r="W15" s="401" t="s">
        <v>130</v>
      </c>
      <c r="X15" s="402"/>
      <c r="Y15" s="402"/>
      <c r="Z15" s="402"/>
      <c r="AA15" s="402"/>
      <c r="AB15" s="392"/>
      <c r="AC15" s="436">
        <v>6781</v>
      </c>
      <c r="AD15" s="437"/>
      <c r="AE15" s="437"/>
      <c r="AF15" s="437"/>
      <c r="AG15" s="476"/>
      <c r="AH15" s="436">
        <v>7464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8317726</v>
      </c>
      <c r="BO15" s="349"/>
      <c r="BP15" s="349"/>
      <c r="BQ15" s="349"/>
      <c r="BR15" s="349"/>
      <c r="BS15" s="349"/>
      <c r="BT15" s="349"/>
      <c r="BU15" s="350"/>
      <c r="BV15" s="348">
        <v>8461338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27.9</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9874708</v>
      </c>
      <c r="BO16" s="386"/>
      <c r="BP16" s="386"/>
      <c r="BQ16" s="386"/>
      <c r="BR16" s="386"/>
      <c r="BS16" s="386"/>
      <c r="BT16" s="386"/>
      <c r="BU16" s="387"/>
      <c r="BV16" s="385">
        <v>10067132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16259</v>
      </c>
      <c r="AD17" s="437"/>
      <c r="AE17" s="437"/>
      <c r="AF17" s="437"/>
      <c r="AG17" s="476"/>
      <c r="AH17" s="436">
        <v>17046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10859124</v>
      </c>
      <c r="BO17" s="386"/>
      <c r="BP17" s="386"/>
      <c r="BQ17" s="386"/>
      <c r="BR17" s="386"/>
      <c r="BS17" s="386"/>
      <c r="BT17" s="386"/>
      <c r="BU17" s="387"/>
      <c r="BV17" s="385">
        <v>11020907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92.46</v>
      </c>
      <c r="M18" s="498"/>
      <c r="N18" s="498"/>
      <c r="O18" s="498"/>
      <c r="P18" s="498"/>
      <c r="Q18" s="498"/>
      <c r="R18" s="499"/>
      <c r="S18" s="499"/>
      <c r="T18" s="499"/>
      <c r="U18" s="499"/>
      <c r="V18" s="500"/>
      <c r="W18" s="403"/>
      <c r="X18" s="404"/>
      <c r="Y18" s="404"/>
      <c r="Z18" s="404"/>
      <c r="AA18" s="404"/>
      <c r="AB18" s="395"/>
      <c r="AC18" s="501">
        <v>66.8</v>
      </c>
      <c r="AD18" s="502"/>
      <c r="AE18" s="502"/>
      <c r="AF18" s="502"/>
      <c r="AG18" s="503"/>
      <c r="AH18" s="501">
        <v>64.400000000000006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12512828</v>
      </c>
      <c r="BO18" s="386"/>
      <c r="BP18" s="386"/>
      <c r="BQ18" s="386"/>
      <c r="BR18" s="386"/>
      <c r="BS18" s="386"/>
      <c r="BT18" s="386"/>
      <c r="BU18" s="387"/>
      <c r="BV18" s="385">
        <v>12560688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16377404</v>
      </c>
      <c r="BO19" s="386"/>
      <c r="BP19" s="386"/>
      <c r="BQ19" s="386"/>
      <c r="BR19" s="386"/>
      <c r="BS19" s="386"/>
      <c r="BT19" s="386"/>
      <c r="BU19" s="387"/>
      <c r="BV19" s="385">
        <v>16433156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21394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21842574</v>
      </c>
      <c r="BO23" s="386"/>
      <c r="BP23" s="386"/>
      <c r="BQ23" s="386"/>
      <c r="BR23" s="386"/>
      <c r="BS23" s="386"/>
      <c r="BT23" s="386"/>
      <c r="BU23" s="387"/>
      <c r="BV23" s="385">
        <v>20945929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8850</v>
      </c>
      <c r="R24" s="437"/>
      <c r="S24" s="437"/>
      <c r="T24" s="437"/>
      <c r="U24" s="437"/>
      <c r="V24" s="476"/>
      <c r="W24" s="531"/>
      <c r="X24" s="519"/>
      <c r="Y24" s="520"/>
      <c r="Z24" s="435" t="s">
        <v>154</v>
      </c>
      <c r="AA24" s="415"/>
      <c r="AB24" s="415"/>
      <c r="AC24" s="415"/>
      <c r="AD24" s="415"/>
      <c r="AE24" s="415"/>
      <c r="AF24" s="415"/>
      <c r="AG24" s="416"/>
      <c r="AH24" s="436">
        <v>480</v>
      </c>
      <c r="AI24" s="437"/>
      <c r="AJ24" s="437"/>
      <c r="AK24" s="437"/>
      <c r="AL24" s="476"/>
      <c r="AM24" s="436">
        <v>1526880</v>
      </c>
      <c r="AN24" s="437"/>
      <c r="AO24" s="437"/>
      <c r="AP24" s="437"/>
      <c r="AQ24" s="437"/>
      <c r="AR24" s="476"/>
      <c r="AS24" s="436">
        <v>3181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17107084</v>
      </c>
      <c r="BO24" s="386"/>
      <c r="BP24" s="386"/>
      <c r="BQ24" s="386"/>
      <c r="BR24" s="386"/>
      <c r="BS24" s="386"/>
      <c r="BT24" s="386"/>
      <c r="BU24" s="387"/>
      <c r="BV24" s="385">
        <v>16908921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6790</v>
      </c>
      <c r="R25" s="437"/>
      <c r="S25" s="437"/>
      <c r="T25" s="437"/>
      <c r="U25" s="437"/>
      <c r="V25" s="476"/>
      <c r="W25" s="531"/>
      <c r="X25" s="519"/>
      <c r="Y25" s="520"/>
      <c r="Z25" s="435" t="s">
        <v>157</v>
      </c>
      <c r="AA25" s="415"/>
      <c r="AB25" s="415"/>
      <c r="AC25" s="415"/>
      <c r="AD25" s="415"/>
      <c r="AE25" s="415"/>
      <c r="AF25" s="415"/>
      <c r="AG25" s="416"/>
      <c r="AH25" s="436">
        <v>77</v>
      </c>
      <c r="AI25" s="437"/>
      <c r="AJ25" s="437"/>
      <c r="AK25" s="437"/>
      <c r="AL25" s="476"/>
      <c r="AM25" s="436">
        <v>244706</v>
      </c>
      <c r="AN25" s="437"/>
      <c r="AO25" s="437"/>
      <c r="AP25" s="437"/>
      <c r="AQ25" s="437"/>
      <c r="AR25" s="476"/>
      <c r="AS25" s="436">
        <v>3178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544774</v>
      </c>
      <c r="BO25" s="349"/>
      <c r="BP25" s="349"/>
      <c r="BQ25" s="349"/>
      <c r="BR25" s="349"/>
      <c r="BS25" s="349"/>
      <c r="BT25" s="349"/>
      <c r="BU25" s="350"/>
      <c r="BV25" s="348">
        <v>670674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6100</v>
      </c>
      <c r="R26" s="437"/>
      <c r="S26" s="437"/>
      <c r="T26" s="437"/>
      <c r="U26" s="437"/>
      <c r="V26" s="476"/>
      <c r="W26" s="531"/>
      <c r="X26" s="519"/>
      <c r="Y26" s="520"/>
      <c r="Z26" s="435" t="s">
        <v>160</v>
      </c>
      <c r="AA26" s="539"/>
      <c r="AB26" s="539"/>
      <c r="AC26" s="539"/>
      <c r="AD26" s="539"/>
      <c r="AE26" s="539"/>
      <c r="AF26" s="539"/>
      <c r="AG26" s="540"/>
      <c r="AH26" s="436">
        <v>63</v>
      </c>
      <c r="AI26" s="437"/>
      <c r="AJ26" s="437"/>
      <c r="AK26" s="437"/>
      <c r="AL26" s="476"/>
      <c r="AM26" s="436">
        <v>225855</v>
      </c>
      <c r="AN26" s="437"/>
      <c r="AO26" s="437"/>
      <c r="AP26" s="437"/>
      <c r="AQ26" s="437"/>
      <c r="AR26" s="476"/>
      <c r="AS26" s="436">
        <v>3585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5540</v>
      </c>
      <c r="R27" s="437"/>
      <c r="S27" s="437"/>
      <c r="T27" s="437"/>
      <c r="U27" s="437"/>
      <c r="V27" s="476"/>
      <c r="W27" s="531"/>
      <c r="X27" s="519"/>
      <c r="Y27" s="520"/>
      <c r="Z27" s="435" t="s">
        <v>163</v>
      </c>
      <c r="AA27" s="415"/>
      <c r="AB27" s="415"/>
      <c r="AC27" s="415"/>
      <c r="AD27" s="415"/>
      <c r="AE27" s="415"/>
      <c r="AF27" s="415"/>
      <c r="AG27" s="416"/>
      <c r="AH27" s="436">
        <v>30</v>
      </c>
      <c r="AI27" s="437"/>
      <c r="AJ27" s="437"/>
      <c r="AK27" s="437"/>
      <c r="AL27" s="476"/>
      <c r="AM27" s="436">
        <v>91542</v>
      </c>
      <c r="AN27" s="437"/>
      <c r="AO27" s="437"/>
      <c r="AP27" s="437"/>
      <c r="AQ27" s="437"/>
      <c r="AR27" s="476"/>
      <c r="AS27" s="436">
        <v>3051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4830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2384603</v>
      </c>
      <c r="BO28" s="349"/>
      <c r="BP28" s="349"/>
      <c r="BQ28" s="349"/>
      <c r="BR28" s="349"/>
      <c r="BS28" s="349"/>
      <c r="BT28" s="349"/>
      <c r="BU28" s="350"/>
      <c r="BV28" s="348">
        <v>2104078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4330</v>
      </c>
      <c r="R29" s="437"/>
      <c r="S29" s="437"/>
      <c r="T29" s="437"/>
      <c r="U29" s="437"/>
      <c r="V29" s="476"/>
      <c r="W29" s="531"/>
      <c r="X29" s="519"/>
      <c r="Y29" s="520"/>
      <c r="Z29" s="435" t="s">
        <v>170</v>
      </c>
      <c r="AA29" s="415"/>
      <c r="AB29" s="415"/>
      <c r="AC29" s="415"/>
      <c r="AD29" s="415"/>
      <c r="AE29" s="415"/>
      <c r="AF29" s="415"/>
      <c r="AG29" s="416"/>
      <c r="AH29" s="436">
        <v>510</v>
      </c>
      <c r="AI29" s="437"/>
      <c r="AJ29" s="437"/>
      <c r="AK29" s="437"/>
      <c r="AL29" s="476"/>
      <c r="AM29" s="436">
        <v>1618422</v>
      </c>
      <c r="AN29" s="437"/>
      <c r="AO29" s="437"/>
      <c r="AP29" s="437"/>
      <c r="AQ29" s="437"/>
      <c r="AR29" s="476"/>
      <c r="AS29" s="436">
        <v>3173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18346</v>
      </c>
      <c r="BO29" s="386"/>
      <c r="BP29" s="386"/>
      <c r="BQ29" s="386"/>
      <c r="BR29" s="386"/>
      <c r="BS29" s="386"/>
      <c r="BT29" s="386"/>
      <c r="BU29" s="387"/>
      <c r="BV29" s="385">
        <v>18342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1644989</v>
      </c>
      <c r="BO30" s="553"/>
      <c r="BP30" s="553"/>
      <c r="BQ30" s="553"/>
      <c r="BR30" s="553"/>
      <c r="BS30" s="553"/>
      <c r="BT30" s="553"/>
      <c r="BU30" s="554"/>
      <c r="BV30" s="552">
        <v>1832588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IF('各会計、関係団体の財政状況及び健全化判断比率'!B36="","",'各会計、関係団体の財政状況及び健全化判断比率'!B36)</f>
        <v>坂出港港湾整備事業特別会計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坂出、宇多津広域行政事務組合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本州四国総合開発（株）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王越診療所特別会計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国民健康保険与島診療所特別会計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IF('各会計、関係団体の財政状況及び健全化判断比率'!B35="","",'各会計、関係団体の財政状況及び健全化判断比率'!B35)</f>
        <v>市立病院事業会計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IF('各会計、関係団体の財政状況及び健全化判断比率'!B37="","",'各会計、関係団体の財政状況及び健全化判断比率'!B37)</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香川県後期高齢者医療広域連合（一般会計）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（財）坂出市学校給食会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公共用地先行取得事業特別会計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香川県後期高齢者医療広域連合（後期高齢者医療事業）</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介護保険介護予防支援事業特別会計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坂出駅北口地下駐車場事業特別会計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9</v>
      </c>
      <c r="V39" s="564"/>
      <c r="W39" s="565" t="str">
        <f>IF('各会計、関係団体の財政状況及び健全化判断比率'!B33="","",'各会計、関係団体の財政状況及び健全化判断比率'!B33)</f>
        <v>後期高齢者医療特別会計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10072025</v>
      </c>
      <c r="S5" s="581"/>
      <c r="T5" s="581"/>
      <c r="U5" s="581"/>
      <c r="V5" s="581"/>
      <c r="W5" s="581"/>
      <c r="X5" s="581"/>
      <c r="Y5" s="582"/>
      <c r="Z5" s="583">
        <v>41.6</v>
      </c>
      <c r="AA5" s="583"/>
      <c r="AB5" s="583"/>
      <c r="AC5" s="583"/>
      <c r="AD5" s="584">
        <v>10072025</v>
      </c>
      <c r="AE5" s="584"/>
      <c r="AF5" s="584"/>
      <c r="AG5" s="584"/>
      <c r="AH5" s="584"/>
      <c r="AI5" s="584"/>
      <c r="AJ5" s="584"/>
      <c r="AK5" s="584"/>
      <c r="AL5" s="585">
        <v>79.5</v>
      </c>
      <c r="AM5" s="586"/>
      <c r="AN5" s="586"/>
      <c r="AO5" s="587"/>
      <c r="AP5" s="577" t="s">
        <v>208</v>
      </c>
      <c r="AQ5" s="578"/>
      <c r="AR5" s="578"/>
      <c r="AS5" s="578"/>
      <c r="AT5" s="578"/>
      <c r="AU5" s="578"/>
      <c r="AV5" s="578"/>
      <c r="AW5" s="578"/>
      <c r="AX5" s="578"/>
      <c r="AY5" s="578"/>
      <c r="AZ5" s="578"/>
      <c r="BA5" s="578"/>
      <c r="BB5" s="578"/>
      <c r="BC5" s="578"/>
      <c r="BD5" s="578"/>
      <c r="BE5" s="578"/>
      <c r="BF5" s="579"/>
      <c r="BG5" s="591">
        <v>10072025</v>
      </c>
      <c r="BH5" s="592"/>
      <c r="BI5" s="592"/>
      <c r="BJ5" s="592"/>
      <c r="BK5" s="592"/>
      <c r="BL5" s="592"/>
      <c r="BM5" s="592"/>
      <c r="BN5" s="593"/>
      <c r="BO5" s="594">
        <v>100</v>
      </c>
      <c r="BP5" s="594"/>
      <c r="BQ5" s="594"/>
      <c r="BR5" s="594"/>
      <c r="BS5" s="595">
        <v>150299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165327</v>
      </c>
      <c r="S6" s="592"/>
      <c r="T6" s="592"/>
      <c r="U6" s="592"/>
      <c r="V6" s="592"/>
      <c r="W6" s="592"/>
      <c r="X6" s="592"/>
      <c r="Y6" s="593"/>
      <c r="Z6" s="594">
        <v>0.7</v>
      </c>
      <c r="AA6" s="594"/>
      <c r="AB6" s="594"/>
      <c r="AC6" s="594"/>
      <c r="AD6" s="595">
        <v>165327</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10072025</v>
      </c>
      <c r="BH6" s="592"/>
      <c r="BI6" s="592"/>
      <c r="BJ6" s="592"/>
      <c r="BK6" s="592"/>
      <c r="BL6" s="592"/>
      <c r="BM6" s="592"/>
      <c r="BN6" s="593"/>
      <c r="BO6" s="594">
        <v>100</v>
      </c>
      <c r="BP6" s="594"/>
      <c r="BQ6" s="594"/>
      <c r="BR6" s="594"/>
      <c r="BS6" s="595">
        <v>150299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272476</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272476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25609</v>
      </c>
      <c r="S7" s="592"/>
      <c r="T7" s="592"/>
      <c r="U7" s="592"/>
      <c r="V7" s="592"/>
      <c r="W7" s="592"/>
      <c r="X7" s="592"/>
      <c r="Y7" s="593"/>
      <c r="Z7" s="594">
        <v>0.1</v>
      </c>
      <c r="AA7" s="594"/>
      <c r="AB7" s="594"/>
      <c r="AC7" s="594"/>
      <c r="AD7" s="595">
        <v>25609</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3476262</v>
      </c>
      <c r="BH7" s="592"/>
      <c r="BI7" s="592"/>
      <c r="BJ7" s="592"/>
      <c r="BK7" s="592"/>
      <c r="BL7" s="592"/>
      <c r="BM7" s="592"/>
      <c r="BN7" s="593"/>
      <c r="BO7" s="594">
        <v>34.5</v>
      </c>
      <c r="BP7" s="594"/>
      <c r="BQ7" s="594"/>
      <c r="BR7" s="594"/>
      <c r="BS7" s="595">
        <v>150299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4053393</v>
      </c>
      <c r="CS7" s="592"/>
      <c r="CT7" s="592"/>
      <c r="CU7" s="592"/>
      <c r="CV7" s="592"/>
      <c r="CW7" s="592"/>
      <c r="CX7" s="592"/>
      <c r="CY7" s="593"/>
      <c r="CZ7" s="594">
        <v>17.600000000000001</v>
      </c>
      <c r="DA7" s="594"/>
      <c r="DB7" s="594"/>
      <c r="DC7" s="594"/>
      <c r="DD7" s="600">
        <v>26102</v>
      </c>
      <c r="DE7" s="592"/>
      <c r="DF7" s="592"/>
      <c r="DG7" s="592"/>
      <c r="DH7" s="592"/>
      <c r="DI7" s="592"/>
      <c r="DJ7" s="592"/>
      <c r="DK7" s="592"/>
      <c r="DL7" s="592"/>
      <c r="DM7" s="592"/>
      <c r="DN7" s="592"/>
      <c r="DO7" s="592"/>
      <c r="DP7" s="593"/>
      <c r="DQ7" s="600">
        <v>2489774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38564</v>
      </c>
      <c r="S8" s="592"/>
      <c r="T8" s="592"/>
      <c r="U8" s="592"/>
      <c r="V8" s="592"/>
      <c r="W8" s="592"/>
      <c r="X8" s="592"/>
      <c r="Y8" s="593"/>
      <c r="Z8" s="594">
        <v>0.2</v>
      </c>
      <c r="AA8" s="594"/>
      <c r="AB8" s="594"/>
      <c r="AC8" s="594"/>
      <c r="AD8" s="595">
        <v>38564</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80084</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7754514</v>
      </c>
      <c r="CS8" s="592"/>
      <c r="CT8" s="592"/>
      <c r="CU8" s="592"/>
      <c r="CV8" s="592"/>
      <c r="CW8" s="592"/>
      <c r="CX8" s="592"/>
      <c r="CY8" s="593"/>
      <c r="CZ8" s="594">
        <v>33.700000000000003</v>
      </c>
      <c r="DA8" s="594"/>
      <c r="DB8" s="594"/>
      <c r="DC8" s="594"/>
      <c r="DD8" s="600">
        <v>4234</v>
      </c>
      <c r="DE8" s="592"/>
      <c r="DF8" s="592"/>
      <c r="DG8" s="592"/>
      <c r="DH8" s="592"/>
      <c r="DI8" s="592"/>
      <c r="DJ8" s="592"/>
      <c r="DK8" s="592"/>
      <c r="DL8" s="592"/>
      <c r="DM8" s="592"/>
      <c r="DN8" s="592"/>
      <c r="DO8" s="592"/>
      <c r="DP8" s="593"/>
      <c r="DQ8" s="600">
        <v>4084480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58056</v>
      </c>
      <c r="S9" s="592"/>
      <c r="T9" s="592"/>
      <c r="U9" s="592"/>
      <c r="V9" s="592"/>
      <c r="W9" s="592"/>
      <c r="X9" s="592"/>
      <c r="Y9" s="593"/>
      <c r="Z9" s="594">
        <v>0.2</v>
      </c>
      <c r="AA9" s="594"/>
      <c r="AB9" s="594"/>
      <c r="AC9" s="594"/>
      <c r="AD9" s="595">
        <v>58056</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2478506</v>
      </c>
      <c r="BH9" s="592"/>
      <c r="BI9" s="592"/>
      <c r="BJ9" s="592"/>
      <c r="BK9" s="592"/>
      <c r="BL9" s="592"/>
      <c r="BM9" s="592"/>
      <c r="BN9" s="593"/>
      <c r="BO9" s="594">
        <v>24.6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2026822</v>
      </c>
      <c r="CS9" s="592"/>
      <c r="CT9" s="592"/>
      <c r="CU9" s="592"/>
      <c r="CV9" s="592"/>
      <c r="CW9" s="592"/>
      <c r="CX9" s="592"/>
      <c r="CY9" s="593"/>
      <c r="CZ9" s="594">
        <v>8.8000000000000007</v>
      </c>
      <c r="DA9" s="594"/>
      <c r="DB9" s="594"/>
      <c r="DC9" s="594"/>
      <c r="DD9" s="600">
        <v>171352</v>
      </c>
      <c r="DE9" s="592"/>
      <c r="DF9" s="592"/>
      <c r="DG9" s="592"/>
      <c r="DH9" s="592"/>
      <c r="DI9" s="592"/>
      <c r="DJ9" s="592"/>
      <c r="DK9" s="592"/>
      <c r="DL9" s="592"/>
      <c r="DM9" s="592"/>
      <c r="DN9" s="592"/>
      <c r="DO9" s="592"/>
      <c r="DP9" s="593"/>
      <c r="DQ9" s="600">
        <v>1631265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615160</v>
      </c>
      <c r="S10" s="592"/>
      <c r="T10" s="592"/>
      <c r="U10" s="592"/>
      <c r="V10" s="592"/>
      <c r="W10" s="592"/>
      <c r="X10" s="592"/>
      <c r="Y10" s="593"/>
      <c r="Z10" s="594">
        <v>2.5</v>
      </c>
      <c r="AA10" s="594"/>
      <c r="AB10" s="594"/>
      <c r="AC10" s="594"/>
      <c r="AD10" s="595">
        <v>615160</v>
      </c>
      <c r="AE10" s="595"/>
      <c r="AF10" s="595"/>
      <c r="AG10" s="595"/>
      <c r="AH10" s="595"/>
      <c r="AI10" s="595"/>
      <c r="AJ10" s="595"/>
      <c r="AK10" s="595"/>
      <c r="AL10" s="596">
        <v>4.9000000000000004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264381</v>
      </c>
      <c r="BH10" s="592"/>
      <c r="BI10" s="592"/>
      <c r="BJ10" s="592"/>
      <c r="BK10" s="592"/>
      <c r="BL10" s="592"/>
      <c r="BM10" s="592"/>
      <c r="BN10" s="593"/>
      <c r="BO10" s="594">
        <v>2.6</v>
      </c>
      <c r="BP10" s="594"/>
      <c r="BQ10" s="594"/>
      <c r="BR10" s="594"/>
      <c r="BS10" s="600">
        <v>43994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20806</v>
      </c>
      <c r="S11" s="592"/>
      <c r="T11" s="592"/>
      <c r="U11" s="592"/>
      <c r="V11" s="592"/>
      <c r="W11" s="592"/>
      <c r="X11" s="592"/>
      <c r="Y11" s="593"/>
      <c r="Z11" s="594">
        <v>0.1</v>
      </c>
      <c r="AA11" s="594"/>
      <c r="AB11" s="594"/>
      <c r="AC11" s="594"/>
      <c r="AD11" s="595">
        <v>20806</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653291</v>
      </c>
      <c r="BH11" s="592"/>
      <c r="BI11" s="592"/>
      <c r="BJ11" s="592"/>
      <c r="BK11" s="592"/>
      <c r="BL11" s="592"/>
      <c r="BM11" s="592"/>
      <c r="BN11" s="593"/>
      <c r="BO11" s="594">
        <v>6.5</v>
      </c>
      <c r="BP11" s="594"/>
      <c r="BQ11" s="594"/>
      <c r="BR11" s="594"/>
      <c r="BS11" s="600">
        <v>106305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436108</v>
      </c>
      <c r="CS11" s="592"/>
      <c r="CT11" s="592"/>
      <c r="CU11" s="592"/>
      <c r="CV11" s="592"/>
      <c r="CW11" s="592"/>
      <c r="CX11" s="592"/>
      <c r="CY11" s="593"/>
      <c r="CZ11" s="594">
        <v>1.9</v>
      </c>
      <c r="DA11" s="594"/>
      <c r="DB11" s="594"/>
      <c r="DC11" s="594"/>
      <c r="DD11" s="600">
        <v>173988</v>
      </c>
      <c r="DE11" s="592"/>
      <c r="DF11" s="592"/>
      <c r="DG11" s="592"/>
      <c r="DH11" s="592"/>
      <c r="DI11" s="592"/>
      <c r="DJ11" s="592"/>
      <c r="DK11" s="592"/>
      <c r="DL11" s="592"/>
      <c r="DM11" s="592"/>
      <c r="DN11" s="592"/>
      <c r="DO11" s="592"/>
      <c r="DP11" s="593"/>
      <c r="DQ11" s="600">
        <v>361186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5982706</v>
      </c>
      <c r="BH12" s="592"/>
      <c r="BI12" s="592"/>
      <c r="BJ12" s="592"/>
      <c r="BK12" s="592"/>
      <c r="BL12" s="592"/>
      <c r="BM12" s="592"/>
      <c r="BN12" s="593"/>
      <c r="BO12" s="594">
        <v>59.4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337386</v>
      </c>
      <c r="CS12" s="592"/>
      <c r="CT12" s="592"/>
      <c r="CU12" s="592"/>
      <c r="CV12" s="592"/>
      <c r="CW12" s="592"/>
      <c r="CX12" s="592"/>
      <c r="CY12" s="593"/>
      <c r="CZ12" s="594">
        <v>1.5</v>
      </c>
      <c r="DA12" s="594"/>
      <c r="DB12" s="594"/>
      <c r="DC12" s="594"/>
      <c r="DD12" s="600">
        <v>4824</v>
      </c>
      <c r="DE12" s="592"/>
      <c r="DF12" s="592"/>
      <c r="DG12" s="592"/>
      <c r="DH12" s="592"/>
      <c r="DI12" s="592"/>
      <c r="DJ12" s="592"/>
      <c r="DK12" s="592"/>
      <c r="DL12" s="592"/>
      <c r="DM12" s="592"/>
      <c r="DN12" s="592"/>
      <c r="DO12" s="592"/>
      <c r="DP12" s="593"/>
      <c r="DQ12" s="600">
        <v>155042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46460</v>
      </c>
      <c r="S13" s="592"/>
      <c r="T13" s="592"/>
      <c r="U13" s="592"/>
      <c r="V13" s="592"/>
      <c r="W13" s="592"/>
      <c r="X13" s="592"/>
      <c r="Y13" s="593"/>
      <c r="Z13" s="594">
        <v>0.2</v>
      </c>
      <c r="AA13" s="594"/>
      <c r="AB13" s="594"/>
      <c r="AC13" s="594"/>
      <c r="AD13" s="595">
        <v>46460</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5968381</v>
      </c>
      <c r="BH13" s="592"/>
      <c r="BI13" s="592"/>
      <c r="BJ13" s="592"/>
      <c r="BK13" s="592"/>
      <c r="BL13" s="592"/>
      <c r="BM13" s="592"/>
      <c r="BN13" s="593"/>
      <c r="BO13" s="594">
        <v>59.3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2534324</v>
      </c>
      <c r="CS13" s="592"/>
      <c r="CT13" s="592"/>
      <c r="CU13" s="592"/>
      <c r="CV13" s="592"/>
      <c r="CW13" s="592"/>
      <c r="CX13" s="592"/>
      <c r="CY13" s="593"/>
      <c r="CZ13" s="594">
        <v>11</v>
      </c>
      <c r="DA13" s="594"/>
      <c r="DB13" s="594"/>
      <c r="DC13" s="594"/>
      <c r="DD13" s="600">
        <v>1294243</v>
      </c>
      <c r="DE13" s="592"/>
      <c r="DF13" s="592"/>
      <c r="DG13" s="592"/>
      <c r="DH13" s="592"/>
      <c r="DI13" s="592"/>
      <c r="DJ13" s="592"/>
      <c r="DK13" s="592"/>
      <c r="DL13" s="592"/>
      <c r="DM13" s="592"/>
      <c r="DN13" s="592"/>
      <c r="DO13" s="592"/>
      <c r="DP13" s="593"/>
      <c r="DQ13" s="600">
        <v>1419014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129385</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784178</v>
      </c>
      <c r="CS14" s="592"/>
      <c r="CT14" s="592"/>
      <c r="CU14" s="592"/>
      <c r="CV14" s="592"/>
      <c r="CW14" s="592"/>
      <c r="CX14" s="592"/>
      <c r="CY14" s="593"/>
      <c r="CZ14" s="594">
        <v>3.4</v>
      </c>
      <c r="DA14" s="594"/>
      <c r="DB14" s="594"/>
      <c r="DC14" s="594"/>
      <c r="DD14" s="600">
        <v>43145</v>
      </c>
      <c r="DE14" s="592"/>
      <c r="DF14" s="592"/>
      <c r="DG14" s="592"/>
      <c r="DH14" s="592"/>
      <c r="DI14" s="592"/>
      <c r="DJ14" s="592"/>
      <c r="DK14" s="592"/>
      <c r="DL14" s="592"/>
      <c r="DM14" s="592"/>
      <c r="DN14" s="592"/>
      <c r="DO14" s="592"/>
      <c r="DP14" s="593"/>
      <c r="DQ14" s="600">
        <v>605687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20396</v>
      </c>
      <c r="S15" s="592"/>
      <c r="T15" s="592"/>
      <c r="U15" s="592"/>
      <c r="V15" s="592"/>
      <c r="W15" s="592"/>
      <c r="X15" s="592"/>
      <c r="Y15" s="593"/>
      <c r="Z15" s="594">
        <v>0.1</v>
      </c>
      <c r="AA15" s="594"/>
      <c r="AB15" s="594"/>
      <c r="AC15" s="594"/>
      <c r="AD15" s="595">
        <v>20396</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483672</v>
      </c>
      <c r="BH15" s="592"/>
      <c r="BI15" s="592"/>
      <c r="BJ15" s="592"/>
      <c r="BK15" s="592"/>
      <c r="BL15" s="592"/>
      <c r="BM15" s="592"/>
      <c r="BN15" s="593"/>
      <c r="BO15" s="594">
        <v>4.8</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2380256</v>
      </c>
      <c r="CS15" s="592"/>
      <c r="CT15" s="592"/>
      <c r="CU15" s="592"/>
      <c r="CV15" s="592"/>
      <c r="CW15" s="592"/>
      <c r="CX15" s="592"/>
      <c r="CY15" s="593"/>
      <c r="CZ15" s="594">
        <v>10.4</v>
      </c>
      <c r="DA15" s="594"/>
      <c r="DB15" s="594"/>
      <c r="DC15" s="594"/>
      <c r="DD15" s="600">
        <v>523215</v>
      </c>
      <c r="DE15" s="592"/>
      <c r="DF15" s="592"/>
      <c r="DG15" s="592"/>
      <c r="DH15" s="592"/>
      <c r="DI15" s="592"/>
      <c r="DJ15" s="592"/>
      <c r="DK15" s="592"/>
      <c r="DL15" s="592"/>
      <c r="DM15" s="592"/>
      <c r="DN15" s="592"/>
      <c r="DO15" s="592"/>
      <c r="DP15" s="593"/>
      <c r="DQ15" s="600">
        <v>1753041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2590219</v>
      </c>
      <c r="S16" s="592"/>
      <c r="T16" s="592"/>
      <c r="U16" s="592"/>
      <c r="V16" s="592"/>
      <c r="W16" s="592"/>
      <c r="X16" s="592"/>
      <c r="Y16" s="593"/>
      <c r="Z16" s="594">
        <v>10.7</v>
      </c>
      <c r="AA16" s="594"/>
      <c r="AB16" s="594"/>
      <c r="AC16" s="594"/>
      <c r="AD16" s="595">
        <v>1556982</v>
      </c>
      <c r="AE16" s="595"/>
      <c r="AF16" s="595"/>
      <c r="AG16" s="595"/>
      <c r="AH16" s="595"/>
      <c r="AI16" s="595"/>
      <c r="AJ16" s="595"/>
      <c r="AK16" s="595"/>
      <c r="AL16" s="596">
        <v>12.3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142</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142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1556982</v>
      </c>
      <c r="S17" s="592"/>
      <c r="T17" s="592"/>
      <c r="U17" s="592"/>
      <c r="V17" s="592"/>
      <c r="W17" s="592"/>
      <c r="X17" s="592"/>
      <c r="Y17" s="593"/>
      <c r="Z17" s="594">
        <v>6.4</v>
      </c>
      <c r="AA17" s="594"/>
      <c r="AB17" s="594"/>
      <c r="AC17" s="594"/>
      <c r="AD17" s="595">
        <v>1556982</v>
      </c>
      <c r="AE17" s="595"/>
      <c r="AF17" s="595"/>
      <c r="AG17" s="595"/>
      <c r="AH17" s="595"/>
      <c r="AI17" s="595"/>
      <c r="AJ17" s="595"/>
      <c r="AK17" s="595"/>
      <c r="AL17" s="596">
        <v>12.3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2396981</v>
      </c>
      <c r="CS17" s="592"/>
      <c r="CT17" s="592"/>
      <c r="CU17" s="592"/>
      <c r="CV17" s="592"/>
      <c r="CW17" s="592"/>
      <c r="CX17" s="592"/>
      <c r="CY17" s="593"/>
      <c r="CZ17" s="594">
        <v>10.4</v>
      </c>
      <c r="DA17" s="594"/>
      <c r="DB17" s="594"/>
      <c r="DC17" s="594"/>
      <c r="DD17" s="600" t="s">
        <v>112</v>
      </c>
      <c r="DE17" s="592"/>
      <c r="DF17" s="592"/>
      <c r="DG17" s="592"/>
      <c r="DH17" s="592"/>
      <c r="DI17" s="592"/>
      <c r="DJ17" s="592"/>
      <c r="DK17" s="592"/>
      <c r="DL17" s="592"/>
      <c r="DM17" s="592"/>
      <c r="DN17" s="592"/>
      <c r="DO17" s="592"/>
      <c r="DP17" s="593"/>
      <c r="DQ17" s="600">
        <v>2366231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1033235</v>
      </c>
      <c r="S18" s="592"/>
      <c r="T18" s="592"/>
      <c r="U18" s="592"/>
      <c r="V18" s="592"/>
      <c r="W18" s="592"/>
      <c r="X18" s="592"/>
      <c r="Y18" s="593"/>
      <c r="Z18" s="594">
        <v>4.3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13652622</v>
      </c>
      <c r="S20" s="592"/>
      <c r="T20" s="592"/>
      <c r="U20" s="592"/>
      <c r="V20" s="592"/>
      <c r="W20" s="592"/>
      <c r="X20" s="592"/>
      <c r="Y20" s="593"/>
      <c r="Z20" s="594">
        <v>56.4</v>
      </c>
      <c r="AA20" s="594"/>
      <c r="AB20" s="594"/>
      <c r="AC20" s="594"/>
      <c r="AD20" s="595">
        <v>12619385</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22976580</v>
      </c>
      <c r="CS20" s="592"/>
      <c r="CT20" s="592"/>
      <c r="CU20" s="592"/>
      <c r="CV20" s="592"/>
      <c r="CW20" s="592"/>
      <c r="CX20" s="592"/>
      <c r="CY20" s="593"/>
      <c r="CZ20" s="594">
        <v>100</v>
      </c>
      <c r="DA20" s="594"/>
      <c r="DB20" s="594"/>
      <c r="DC20" s="594"/>
      <c r="DD20" s="600">
        <v>2241103</v>
      </c>
      <c r="DE20" s="592"/>
      <c r="DF20" s="592"/>
      <c r="DG20" s="592"/>
      <c r="DH20" s="592"/>
      <c r="DI20" s="592"/>
      <c r="DJ20" s="592"/>
      <c r="DK20" s="592"/>
      <c r="DL20" s="592"/>
      <c r="DM20" s="592"/>
      <c r="DN20" s="592"/>
      <c r="DO20" s="592"/>
      <c r="DP20" s="593"/>
      <c r="DQ20" s="600">
        <v>15138338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14935</v>
      </c>
      <c r="S21" s="592"/>
      <c r="T21" s="592"/>
      <c r="U21" s="592"/>
      <c r="V21" s="592"/>
      <c r="W21" s="592"/>
      <c r="X21" s="592"/>
      <c r="Y21" s="593"/>
      <c r="Z21" s="594">
        <v>0.1</v>
      </c>
      <c r="AA21" s="594"/>
      <c r="AB21" s="594"/>
      <c r="AC21" s="594"/>
      <c r="AD21" s="595">
        <v>14935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390743</v>
      </c>
      <c r="S22" s="592"/>
      <c r="T22" s="592"/>
      <c r="U22" s="592"/>
      <c r="V22" s="592"/>
      <c r="W22" s="592"/>
      <c r="X22" s="592"/>
      <c r="Y22" s="593"/>
      <c r="Z22" s="594">
        <v>1.6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417290</v>
      </c>
      <c r="S23" s="592"/>
      <c r="T23" s="592"/>
      <c r="U23" s="592"/>
      <c r="V23" s="592"/>
      <c r="W23" s="592"/>
      <c r="X23" s="592"/>
      <c r="Y23" s="593"/>
      <c r="Z23" s="594">
        <v>1.7</v>
      </c>
      <c r="AA23" s="594"/>
      <c r="AB23" s="594"/>
      <c r="AC23" s="594"/>
      <c r="AD23" s="595">
        <v>30862</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227604</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12306945</v>
      </c>
      <c r="CS24" s="581"/>
      <c r="CT24" s="581"/>
      <c r="CU24" s="581"/>
      <c r="CV24" s="581"/>
      <c r="CW24" s="581"/>
      <c r="CX24" s="581"/>
      <c r="CY24" s="582"/>
      <c r="CZ24" s="618">
        <v>53.6</v>
      </c>
      <c r="DA24" s="619"/>
      <c r="DB24" s="619"/>
      <c r="DC24" s="620"/>
      <c r="DD24" s="617">
        <v>8602020</v>
      </c>
      <c r="DE24" s="581"/>
      <c r="DF24" s="581"/>
      <c r="DG24" s="581"/>
      <c r="DH24" s="581"/>
      <c r="DI24" s="581"/>
      <c r="DJ24" s="581"/>
      <c r="DK24" s="582"/>
      <c r="DL24" s="617">
        <v>8569940</v>
      </c>
      <c r="DM24" s="581"/>
      <c r="DN24" s="581"/>
      <c r="DO24" s="581"/>
      <c r="DP24" s="581"/>
      <c r="DQ24" s="581"/>
      <c r="DR24" s="581"/>
      <c r="DS24" s="581"/>
      <c r="DT24" s="581"/>
      <c r="DU24" s="581"/>
      <c r="DV24" s="582"/>
      <c r="DW24" s="585">
        <v>61.5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3046425</v>
      </c>
      <c r="S25" s="592"/>
      <c r="T25" s="592"/>
      <c r="U25" s="592"/>
      <c r="V25" s="592"/>
      <c r="W25" s="592"/>
      <c r="X25" s="592"/>
      <c r="Y25" s="593"/>
      <c r="Z25" s="594">
        <v>12.6</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5363560</v>
      </c>
      <c r="CS25" s="623"/>
      <c r="CT25" s="623"/>
      <c r="CU25" s="623"/>
      <c r="CV25" s="623"/>
      <c r="CW25" s="623"/>
      <c r="CX25" s="623"/>
      <c r="CY25" s="624"/>
      <c r="CZ25" s="625">
        <v>23.3</v>
      </c>
      <c r="DA25" s="626"/>
      <c r="DB25" s="626"/>
      <c r="DC25" s="627"/>
      <c r="DD25" s="600">
        <v>4869883</v>
      </c>
      <c r="DE25" s="623"/>
      <c r="DF25" s="623"/>
      <c r="DG25" s="623"/>
      <c r="DH25" s="623"/>
      <c r="DI25" s="623"/>
      <c r="DJ25" s="623"/>
      <c r="DK25" s="624"/>
      <c r="DL25" s="600">
        <v>4837893</v>
      </c>
      <c r="DM25" s="623"/>
      <c r="DN25" s="623"/>
      <c r="DO25" s="623"/>
      <c r="DP25" s="623"/>
      <c r="DQ25" s="623"/>
      <c r="DR25" s="623"/>
      <c r="DS25" s="623"/>
      <c r="DT25" s="623"/>
      <c r="DU25" s="623"/>
      <c r="DV25" s="624"/>
      <c r="DW25" s="596">
        <v>34.700000000000003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1717</v>
      </c>
      <c r="S26" s="592"/>
      <c r="T26" s="592"/>
      <c r="U26" s="592"/>
      <c r="V26" s="592"/>
      <c r="W26" s="592"/>
      <c r="X26" s="592"/>
      <c r="Y26" s="593"/>
      <c r="Z26" s="594">
        <v>0</v>
      </c>
      <c r="AA26" s="594"/>
      <c r="AB26" s="594"/>
      <c r="AC26" s="594"/>
      <c r="AD26" s="595">
        <v>1717</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2943622</v>
      </c>
      <c r="CS26" s="592"/>
      <c r="CT26" s="592"/>
      <c r="CU26" s="592"/>
      <c r="CV26" s="592"/>
      <c r="CW26" s="592"/>
      <c r="CX26" s="592"/>
      <c r="CY26" s="593"/>
      <c r="CZ26" s="625">
        <v>12.8</v>
      </c>
      <c r="DA26" s="626"/>
      <c r="DB26" s="626"/>
      <c r="DC26" s="627"/>
      <c r="DD26" s="600">
        <v>2702945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1512396</v>
      </c>
      <c r="S27" s="592"/>
      <c r="T27" s="592"/>
      <c r="U27" s="592"/>
      <c r="V27" s="592"/>
      <c r="W27" s="592"/>
      <c r="X27" s="592"/>
      <c r="Y27" s="593"/>
      <c r="Z27" s="594">
        <v>6.2</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10072025</v>
      </c>
      <c r="BH27" s="592"/>
      <c r="BI27" s="592"/>
      <c r="BJ27" s="592"/>
      <c r="BK27" s="592"/>
      <c r="BL27" s="592"/>
      <c r="BM27" s="592"/>
      <c r="BN27" s="593"/>
      <c r="BO27" s="594">
        <v>100</v>
      </c>
      <c r="BP27" s="594"/>
      <c r="BQ27" s="594"/>
      <c r="BR27" s="594"/>
      <c r="BS27" s="600">
        <v>150299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4546404</v>
      </c>
      <c r="CS27" s="623"/>
      <c r="CT27" s="623"/>
      <c r="CU27" s="623"/>
      <c r="CV27" s="623"/>
      <c r="CW27" s="623"/>
      <c r="CX27" s="623"/>
      <c r="CY27" s="624"/>
      <c r="CZ27" s="625">
        <v>19.8</v>
      </c>
      <c r="DA27" s="626"/>
      <c r="DB27" s="626"/>
      <c r="DC27" s="627"/>
      <c r="DD27" s="600">
        <v>1365906</v>
      </c>
      <c r="DE27" s="623"/>
      <c r="DF27" s="623"/>
      <c r="DG27" s="623"/>
      <c r="DH27" s="623"/>
      <c r="DI27" s="623"/>
      <c r="DJ27" s="623"/>
      <c r="DK27" s="624"/>
      <c r="DL27" s="600">
        <v>1365906</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119484</v>
      </c>
      <c r="S28" s="592"/>
      <c r="T28" s="592"/>
      <c r="U28" s="592"/>
      <c r="V28" s="592"/>
      <c r="W28" s="592"/>
      <c r="X28" s="592"/>
      <c r="Y28" s="593"/>
      <c r="Z28" s="594">
        <v>0.5</v>
      </c>
      <c r="AA28" s="594"/>
      <c r="AB28" s="594"/>
      <c r="AC28" s="594"/>
      <c r="AD28" s="595">
        <v>4182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2396981</v>
      </c>
      <c r="CS28" s="592"/>
      <c r="CT28" s="592"/>
      <c r="CU28" s="592"/>
      <c r="CV28" s="592"/>
      <c r="CW28" s="592"/>
      <c r="CX28" s="592"/>
      <c r="CY28" s="593"/>
      <c r="CZ28" s="625">
        <v>10.4</v>
      </c>
      <c r="DA28" s="626"/>
      <c r="DB28" s="626"/>
      <c r="DC28" s="627"/>
      <c r="DD28" s="600">
        <v>2366231</v>
      </c>
      <c r="DE28" s="592"/>
      <c r="DF28" s="592"/>
      <c r="DG28" s="592"/>
      <c r="DH28" s="592"/>
      <c r="DI28" s="592"/>
      <c r="DJ28" s="592"/>
      <c r="DK28" s="593"/>
      <c r="DL28" s="600">
        <v>2366141</v>
      </c>
      <c r="DM28" s="592"/>
      <c r="DN28" s="592"/>
      <c r="DO28" s="592"/>
      <c r="DP28" s="592"/>
      <c r="DQ28" s="592"/>
      <c r="DR28" s="592"/>
      <c r="DS28" s="592"/>
      <c r="DT28" s="592"/>
      <c r="DU28" s="592"/>
      <c r="DV28" s="593"/>
      <c r="DW28" s="596">
        <v>17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2885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2396515</v>
      </c>
      <c r="CS29" s="623"/>
      <c r="CT29" s="623"/>
      <c r="CU29" s="623"/>
      <c r="CV29" s="623"/>
      <c r="CW29" s="623"/>
      <c r="CX29" s="623"/>
      <c r="CY29" s="624"/>
      <c r="CZ29" s="625">
        <v>10.4</v>
      </c>
      <c r="DA29" s="626"/>
      <c r="DB29" s="626"/>
      <c r="DC29" s="627"/>
      <c r="DD29" s="600">
        <v>2365765</v>
      </c>
      <c r="DE29" s="623"/>
      <c r="DF29" s="623"/>
      <c r="DG29" s="623"/>
      <c r="DH29" s="623"/>
      <c r="DI29" s="623"/>
      <c r="DJ29" s="623"/>
      <c r="DK29" s="624"/>
      <c r="DL29" s="600">
        <v>2365675</v>
      </c>
      <c r="DM29" s="623"/>
      <c r="DN29" s="623"/>
      <c r="DO29" s="623"/>
      <c r="DP29" s="623"/>
      <c r="DQ29" s="623"/>
      <c r="DR29" s="623"/>
      <c r="DS29" s="623"/>
      <c r="DT29" s="623"/>
      <c r="DU29" s="623"/>
      <c r="DV29" s="624"/>
      <c r="DW29" s="596">
        <v>17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466148</v>
      </c>
      <c r="S30" s="592"/>
      <c r="T30" s="592"/>
      <c r="U30" s="592"/>
      <c r="V30" s="592"/>
      <c r="W30" s="592"/>
      <c r="X30" s="592"/>
      <c r="Y30" s="593"/>
      <c r="Z30" s="594">
        <v>1.9</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95.3</v>
      </c>
      <c r="BN30" s="650"/>
      <c r="BO30" s="650"/>
      <c r="BP30" s="650"/>
      <c r="BQ30" s="651"/>
      <c r="BR30" s="649">
        <v>98.9</v>
      </c>
      <c r="BS30" s="650"/>
      <c r="BT30" s="650"/>
      <c r="BU30" s="650"/>
      <c r="BV30" s="650"/>
      <c r="BW30" s="650"/>
      <c r="BX30" s="586">
        <v>95.1</v>
      </c>
      <c r="BY30" s="650"/>
      <c r="BZ30" s="650"/>
      <c r="CA30" s="650"/>
      <c r="CB30" s="651"/>
      <c r="CD30" s="654"/>
      <c r="CE30" s="655"/>
      <c r="CF30" s="605" t="s">
        <v>292</v>
      </c>
      <c r="CG30" s="606"/>
      <c r="CH30" s="606"/>
      <c r="CI30" s="606"/>
      <c r="CJ30" s="606"/>
      <c r="CK30" s="606"/>
      <c r="CL30" s="606"/>
      <c r="CM30" s="606"/>
      <c r="CN30" s="606"/>
      <c r="CO30" s="606"/>
      <c r="CP30" s="606"/>
      <c r="CQ30" s="607"/>
      <c r="CR30" s="591">
        <v>2118655</v>
      </c>
      <c r="CS30" s="592"/>
      <c r="CT30" s="592"/>
      <c r="CU30" s="592"/>
      <c r="CV30" s="592"/>
      <c r="CW30" s="592"/>
      <c r="CX30" s="592"/>
      <c r="CY30" s="593"/>
      <c r="CZ30" s="625">
        <v>9.1999999999999993</v>
      </c>
      <c r="DA30" s="626"/>
      <c r="DB30" s="626"/>
      <c r="DC30" s="627"/>
      <c r="DD30" s="600">
        <v>2087905</v>
      </c>
      <c r="DE30" s="592"/>
      <c r="DF30" s="592"/>
      <c r="DG30" s="592"/>
      <c r="DH30" s="592"/>
      <c r="DI30" s="592"/>
      <c r="DJ30" s="592"/>
      <c r="DK30" s="593"/>
      <c r="DL30" s="600">
        <v>2087815</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919671</v>
      </c>
      <c r="S31" s="592"/>
      <c r="T31" s="592"/>
      <c r="U31" s="592"/>
      <c r="V31" s="592"/>
      <c r="W31" s="592"/>
      <c r="X31" s="592"/>
      <c r="Y31" s="593"/>
      <c r="Z31" s="594">
        <v>3.8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94.9</v>
      </c>
      <c r="BN31" s="647"/>
      <c r="BO31" s="647"/>
      <c r="BP31" s="647"/>
      <c r="BQ31" s="648"/>
      <c r="BR31" s="646">
        <v>98.6</v>
      </c>
      <c r="BS31" s="623"/>
      <c r="BT31" s="623"/>
      <c r="BU31" s="623"/>
      <c r="BV31" s="623"/>
      <c r="BW31" s="623"/>
      <c r="BX31" s="597">
        <v>94.6</v>
      </c>
      <c r="BY31" s="647"/>
      <c r="BZ31" s="647"/>
      <c r="CA31" s="647"/>
      <c r="CB31" s="648"/>
      <c r="CD31" s="654"/>
      <c r="CE31" s="655"/>
      <c r="CF31" s="605" t="s">
        <v>296</v>
      </c>
      <c r="CG31" s="606"/>
      <c r="CH31" s="606"/>
      <c r="CI31" s="606"/>
      <c r="CJ31" s="606"/>
      <c r="CK31" s="606"/>
      <c r="CL31" s="606"/>
      <c r="CM31" s="606"/>
      <c r="CN31" s="606"/>
      <c r="CO31" s="606"/>
      <c r="CP31" s="606"/>
      <c r="CQ31" s="607"/>
      <c r="CR31" s="591">
        <v>277860</v>
      </c>
      <c r="CS31" s="623"/>
      <c r="CT31" s="623"/>
      <c r="CU31" s="623"/>
      <c r="CV31" s="623"/>
      <c r="CW31" s="623"/>
      <c r="CX31" s="623"/>
      <c r="CY31" s="624"/>
      <c r="CZ31" s="625">
        <v>1.2</v>
      </c>
      <c r="DA31" s="626"/>
      <c r="DB31" s="626"/>
      <c r="DC31" s="627"/>
      <c r="DD31" s="600">
        <v>277860</v>
      </c>
      <c r="DE31" s="623"/>
      <c r="DF31" s="623"/>
      <c r="DG31" s="623"/>
      <c r="DH31" s="623"/>
      <c r="DI31" s="623"/>
      <c r="DJ31" s="623"/>
      <c r="DK31" s="624"/>
      <c r="DL31" s="600">
        <v>277860</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429378</v>
      </c>
      <c r="S32" s="592"/>
      <c r="T32" s="592"/>
      <c r="U32" s="592"/>
      <c r="V32" s="592"/>
      <c r="W32" s="592"/>
      <c r="X32" s="592"/>
      <c r="Y32" s="593"/>
      <c r="Z32" s="594">
        <v>1.8</v>
      </c>
      <c r="AA32" s="594"/>
      <c r="AB32" s="594"/>
      <c r="AC32" s="594"/>
      <c r="AD32" s="595">
        <v>2427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95.2</v>
      </c>
      <c r="BN32" s="659"/>
      <c r="BO32" s="659"/>
      <c r="BP32" s="659"/>
      <c r="BQ32" s="661"/>
      <c r="BR32" s="658">
        <v>98.9</v>
      </c>
      <c r="BS32" s="659"/>
      <c r="BT32" s="659"/>
      <c r="BU32" s="659"/>
      <c r="BV32" s="659"/>
      <c r="BW32" s="659"/>
      <c r="BX32" s="660">
        <v>95.1</v>
      </c>
      <c r="BY32" s="659"/>
      <c r="BZ32" s="659"/>
      <c r="CA32" s="659"/>
      <c r="CB32" s="661"/>
      <c r="CD32" s="656"/>
      <c r="CE32" s="657"/>
      <c r="CF32" s="605" t="s">
        <v>299</v>
      </c>
      <c r="CG32" s="606"/>
      <c r="CH32" s="606"/>
      <c r="CI32" s="606"/>
      <c r="CJ32" s="606"/>
      <c r="CK32" s="606"/>
      <c r="CL32" s="606"/>
      <c r="CM32" s="606"/>
      <c r="CN32" s="606"/>
      <c r="CO32" s="606"/>
      <c r="CP32" s="606"/>
      <c r="CQ32" s="607"/>
      <c r="CR32" s="591">
        <v>466</v>
      </c>
      <c r="CS32" s="592"/>
      <c r="CT32" s="592"/>
      <c r="CU32" s="592"/>
      <c r="CV32" s="592"/>
      <c r="CW32" s="592"/>
      <c r="CX32" s="592"/>
      <c r="CY32" s="593"/>
      <c r="CZ32" s="625">
        <v>0</v>
      </c>
      <c r="DA32" s="626"/>
      <c r="DB32" s="626"/>
      <c r="DC32" s="627"/>
      <c r="DD32" s="600">
        <v>466</v>
      </c>
      <c r="DE32" s="592"/>
      <c r="DF32" s="592"/>
      <c r="DG32" s="592"/>
      <c r="DH32" s="592"/>
      <c r="DI32" s="592"/>
      <c r="DJ32" s="592"/>
      <c r="DK32" s="593"/>
      <c r="DL32" s="600">
        <v>466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3015300</v>
      </c>
      <c r="S33" s="592"/>
      <c r="T33" s="592"/>
      <c r="U33" s="592"/>
      <c r="V33" s="592"/>
      <c r="W33" s="592"/>
      <c r="X33" s="592"/>
      <c r="Y33" s="593"/>
      <c r="Z33" s="594">
        <v>12.5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8428390</v>
      </c>
      <c r="CS33" s="623"/>
      <c r="CT33" s="623"/>
      <c r="CU33" s="623"/>
      <c r="CV33" s="623"/>
      <c r="CW33" s="623"/>
      <c r="CX33" s="623"/>
      <c r="CY33" s="624"/>
      <c r="CZ33" s="625">
        <v>36.700000000000003</v>
      </c>
      <c r="DA33" s="626"/>
      <c r="DB33" s="626"/>
      <c r="DC33" s="627"/>
      <c r="DD33" s="600">
        <v>5772662</v>
      </c>
      <c r="DE33" s="623"/>
      <c r="DF33" s="623"/>
      <c r="DG33" s="623"/>
      <c r="DH33" s="623"/>
      <c r="DI33" s="623"/>
      <c r="DJ33" s="623"/>
      <c r="DK33" s="624"/>
      <c r="DL33" s="600">
        <v>3942888</v>
      </c>
      <c r="DM33" s="623"/>
      <c r="DN33" s="623"/>
      <c r="DO33" s="623"/>
      <c r="DP33" s="623"/>
      <c r="DQ33" s="623"/>
      <c r="DR33" s="623"/>
      <c r="DS33" s="623"/>
      <c r="DT33" s="623"/>
      <c r="DU33" s="623"/>
      <c r="DV33" s="624"/>
      <c r="DW33" s="596">
        <v>28.3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2178583</v>
      </c>
      <c r="CS34" s="592"/>
      <c r="CT34" s="592"/>
      <c r="CU34" s="592"/>
      <c r="CV34" s="592"/>
      <c r="CW34" s="592"/>
      <c r="CX34" s="592"/>
      <c r="CY34" s="593"/>
      <c r="CZ34" s="625">
        <v>9.5</v>
      </c>
      <c r="DA34" s="626"/>
      <c r="DB34" s="626"/>
      <c r="DC34" s="627"/>
      <c r="DD34" s="600">
        <v>1451965</v>
      </c>
      <c r="DE34" s="592"/>
      <c r="DF34" s="592"/>
      <c r="DG34" s="592"/>
      <c r="DH34" s="592"/>
      <c r="DI34" s="592"/>
      <c r="DJ34" s="592"/>
      <c r="DK34" s="593"/>
      <c r="DL34" s="600">
        <v>885583</v>
      </c>
      <c r="DM34" s="592"/>
      <c r="DN34" s="592"/>
      <c r="DO34" s="592"/>
      <c r="DP34" s="592"/>
      <c r="DQ34" s="592"/>
      <c r="DR34" s="592"/>
      <c r="DS34" s="592"/>
      <c r="DT34" s="592"/>
      <c r="DU34" s="592"/>
      <c r="DV34" s="593"/>
      <c r="DW34" s="596">
        <v>6.4</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1261500</v>
      </c>
      <c r="S35" s="592"/>
      <c r="T35" s="592"/>
      <c r="U35" s="592"/>
      <c r="V35" s="592"/>
      <c r="W35" s="592"/>
      <c r="X35" s="592"/>
      <c r="Y35" s="593"/>
      <c r="Z35" s="594">
        <v>5.2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2948079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13044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179592</v>
      </c>
      <c r="CS35" s="623"/>
      <c r="CT35" s="623"/>
      <c r="CU35" s="623"/>
      <c r="CV35" s="623"/>
      <c r="CW35" s="623"/>
      <c r="CX35" s="623"/>
      <c r="CY35" s="624"/>
      <c r="CZ35" s="625">
        <v>0.8</v>
      </c>
      <c r="DA35" s="626"/>
      <c r="DB35" s="626"/>
      <c r="DC35" s="627"/>
      <c r="DD35" s="600">
        <v>128279</v>
      </c>
      <c r="DE35" s="623"/>
      <c r="DF35" s="623"/>
      <c r="DG35" s="623"/>
      <c r="DH35" s="623"/>
      <c r="DI35" s="623"/>
      <c r="DJ35" s="623"/>
      <c r="DK35" s="624"/>
      <c r="DL35" s="600">
        <v>128279</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24216598</v>
      </c>
      <c r="S36" s="664"/>
      <c r="T36" s="664"/>
      <c r="U36" s="664"/>
      <c r="V36" s="664"/>
      <c r="W36" s="664"/>
      <c r="X36" s="664"/>
      <c r="Y36" s="665"/>
      <c r="Z36" s="666">
        <v>100</v>
      </c>
      <c r="AA36" s="666"/>
      <c r="AB36" s="666"/>
      <c r="AC36" s="666"/>
      <c r="AD36" s="667">
        <v>12673508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550636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-124220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1502499</v>
      </c>
      <c r="CS36" s="592"/>
      <c r="CT36" s="592"/>
      <c r="CU36" s="592"/>
      <c r="CV36" s="592"/>
      <c r="CW36" s="592"/>
      <c r="CX36" s="592"/>
      <c r="CY36" s="593"/>
      <c r="CZ36" s="625">
        <v>6.5</v>
      </c>
      <c r="DA36" s="626"/>
      <c r="DB36" s="626"/>
      <c r="DC36" s="627"/>
      <c r="DD36" s="600">
        <v>1125268</v>
      </c>
      <c r="DE36" s="592"/>
      <c r="DF36" s="592"/>
      <c r="DG36" s="592"/>
      <c r="DH36" s="592"/>
      <c r="DI36" s="592"/>
      <c r="DJ36" s="592"/>
      <c r="DK36" s="593"/>
      <c r="DL36" s="600">
        <v>709304</v>
      </c>
      <c r="DM36" s="592"/>
      <c r="DN36" s="592"/>
      <c r="DO36" s="592"/>
      <c r="DP36" s="592"/>
      <c r="DQ36" s="592"/>
      <c r="DR36" s="592"/>
      <c r="DS36" s="592"/>
      <c r="DT36" s="592"/>
      <c r="DU36" s="592"/>
      <c r="DV36" s="593"/>
      <c r="DW36" s="596">
        <v>5.0999999999999996</v>
      </c>
      <c r="DX36" s="621"/>
      <c r="DY36" s="621"/>
      <c r="DZ36" s="621"/>
      <c r="EA36" s="621"/>
      <c r="EB36" s="621"/>
      <c r="EC36" s="622"/>
    </row>
    <row r="37" spans="2:133" ht="11.25" customHeight="1">
      <c r="AQ37" s="670" t="s">
        <v>314</v>
      </c>
      <c r="AR37" s="671"/>
      <c r="AS37" s="671"/>
      <c r="AT37" s="671"/>
      <c r="AU37" s="671"/>
      <c r="AV37" s="671"/>
      <c r="AW37" s="671"/>
      <c r="AX37" s="671"/>
      <c r="AY37" s="672"/>
      <c r="AZ37" s="591">
        <v>203947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8075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368619</v>
      </c>
      <c r="CS37" s="623"/>
      <c r="CT37" s="623"/>
      <c r="CU37" s="623"/>
      <c r="CV37" s="623"/>
      <c r="CW37" s="623"/>
      <c r="CX37" s="623"/>
      <c r="CY37" s="624"/>
      <c r="CZ37" s="625">
        <v>1.6</v>
      </c>
      <c r="DA37" s="626"/>
      <c r="DB37" s="626"/>
      <c r="DC37" s="627"/>
      <c r="DD37" s="600">
        <v>368196</v>
      </c>
      <c r="DE37" s="623"/>
      <c r="DF37" s="623"/>
      <c r="DG37" s="623"/>
      <c r="DH37" s="623"/>
      <c r="DI37" s="623"/>
      <c r="DJ37" s="623"/>
      <c r="DK37" s="624"/>
      <c r="DL37" s="600">
        <v>260980</v>
      </c>
      <c r="DM37" s="623"/>
      <c r="DN37" s="623"/>
      <c r="DO37" s="623"/>
      <c r="DP37" s="623"/>
      <c r="DQ37" s="623"/>
      <c r="DR37" s="623"/>
      <c r="DS37" s="623"/>
      <c r="DT37" s="623"/>
      <c r="DU37" s="623"/>
      <c r="DV37" s="624"/>
      <c r="DW37" s="596">
        <v>1.9</v>
      </c>
      <c r="DX37" s="621"/>
      <c r="DY37" s="621"/>
      <c r="DZ37" s="621"/>
      <c r="EA37" s="621"/>
      <c r="EB37" s="621"/>
      <c r="EC37" s="622"/>
    </row>
    <row r="38" spans="2:133" ht="11.25" customHeight="1">
      <c r="AQ38" s="670" t="s">
        <v>317</v>
      </c>
      <c r="AR38" s="671"/>
      <c r="AS38" s="671"/>
      <c r="AT38" s="671"/>
      <c r="AU38" s="671"/>
      <c r="AV38" s="671"/>
      <c r="AW38" s="671"/>
      <c r="AX38" s="671"/>
      <c r="AY38" s="672"/>
      <c r="AZ38" s="591">
        <v>70711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13179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2710019</v>
      </c>
      <c r="CS38" s="592"/>
      <c r="CT38" s="592"/>
      <c r="CU38" s="592"/>
      <c r="CV38" s="592"/>
      <c r="CW38" s="592"/>
      <c r="CX38" s="592"/>
      <c r="CY38" s="593"/>
      <c r="CZ38" s="625">
        <v>11.8</v>
      </c>
      <c r="DA38" s="626"/>
      <c r="DB38" s="626"/>
      <c r="DC38" s="627"/>
      <c r="DD38" s="600">
        <v>2430843</v>
      </c>
      <c r="DE38" s="592"/>
      <c r="DF38" s="592"/>
      <c r="DG38" s="592"/>
      <c r="DH38" s="592"/>
      <c r="DI38" s="592"/>
      <c r="DJ38" s="592"/>
      <c r="DK38" s="593"/>
      <c r="DL38" s="600">
        <v>2170227</v>
      </c>
      <c r="DM38" s="592"/>
      <c r="DN38" s="592"/>
      <c r="DO38" s="592"/>
      <c r="DP38" s="592"/>
      <c r="DQ38" s="592"/>
      <c r="DR38" s="592"/>
      <c r="DS38" s="592"/>
      <c r="DT38" s="592"/>
      <c r="DU38" s="592"/>
      <c r="DV38" s="593"/>
      <c r="DW38" s="596">
        <v>15.6</v>
      </c>
      <c r="DX38" s="621"/>
      <c r="DY38" s="621"/>
      <c r="DZ38" s="621"/>
      <c r="EA38" s="621"/>
      <c r="EB38" s="621"/>
      <c r="EC38" s="622"/>
    </row>
    <row r="39" spans="2:133" ht="11.25" customHeight="1">
      <c r="AQ39" s="670" t="s">
        <v>320</v>
      </c>
      <c r="AR39" s="671"/>
      <c r="AS39" s="671"/>
      <c r="AT39" s="671"/>
      <c r="AU39" s="671"/>
      <c r="AV39" s="671"/>
      <c r="AW39" s="671"/>
      <c r="AX39" s="671"/>
      <c r="AY39" s="672"/>
      <c r="AZ39" s="591">
        <v>34113</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559078</v>
      </c>
      <c r="CS39" s="623"/>
      <c r="CT39" s="623"/>
      <c r="CU39" s="623"/>
      <c r="CV39" s="623"/>
      <c r="CW39" s="623"/>
      <c r="CX39" s="623"/>
      <c r="CY39" s="624"/>
      <c r="CZ39" s="625">
        <v>2.4</v>
      </c>
      <c r="DA39" s="626"/>
      <c r="DB39" s="626"/>
      <c r="DC39" s="627"/>
      <c r="DD39" s="600">
        <v>555497</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357925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1298619</v>
      </c>
      <c r="CS40" s="592"/>
      <c r="CT40" s="592"/>
      <c r="CU40" s="592"/>
      <c r="CV40" s="592"/>
      <c r="CW40" s="592"/>
      <c r="CX40" s="592"/>
      <c r="CY40" s="593"/>
      <c r="CZ40" s="625">
        <v>5.7</v>
      </c>
      <c r="DA40" s="626"/>
      <c r="DB40" s="626"/>
      <c r="DC40" s="627"/>
      <c r="DD40" s="600">
        <v>80810</v>
      </c>
      <c r="DE40" s="592"/>
      <c r="DF40" s="592"/>
      <c r="DG40" s="592"/>
      <c r="DH40" s="592"/>
      <c r="DI40" s="592"/>
      <c r="DJ40" s="592"/>
      <c r="DK40" s="593"/>
      <c r="DL40" s="600">
        <v>49495</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1730747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382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2241245</v>
      </c>
      <c r="CS42" s="592"/>
      <c r="CT42" s="592"/>
      <c r="CU42" s="592"/>
      <c r="CV42" s="592"/>
      <c r="CW42" s="592"/>
      <c r="CX42" s="592"/>
      <c r="CY42" s="593"/>
      <c r="CZ42" s="625">
        <v>9.8000000000000007</v>
      </c>
      <c r="DA42" s="674"/>
      <c r="DB42" s="674"/>
      <c r="DC42" s="675"/>
      <c r="DD42" s="600">
        <v>763656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34574</v>
      </c>
      <c r="CS43" s="623"/>
      <c r="CT43" s="623"/>
      <c r="CU43" s="623"/>
      <c r="CV43" s="623"/>
      <c r="CW43" s="623"/>
      <c r="CX43" s="623"/>
      <c r="CY43" s="624"/>
      <c r="CZ43" s="625">
        <v>0.2</v>
      </c>
      <c r="DA43" s="626"/>
      <c r="DB43" s="626"/>
      <c r="DC43" s="627"/>
      <c r="DD43" s="600">
        <v>11780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2241103</v>
      </c>
      <c r="CS44" s="592"/>
      <c r="CT44" s="592"/>
      <c r="CU44" s="592"/>
      <c r="CV44" s="592"/>
      <c r="CW44" s="592"/>
      <c r="CX44" s="592"/>
      <c r="CY44" s="593"/>
      <c r="CZ44" s="625">
        <v>9.8000000000000007</v>
      </c>
      <c r="DA44" s="674"/>
      <c r="DB44" s="674"/>
      <c r="DC44" s="675"/>
      <c r="DD44" s="600">
        <v>763514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1007615</v>
      </c>
      <c r="CS45" s="623"/>
      <c r="CT45" s="623"/>
      <c r="CU45" s="623"/>
      <c r="CV45" s="623"/>
      <c r="CW45" s="623"/>
      <c r="CX45" s="623"/>
      <c r="CY45" s="624"/>
      <c r="CZ45" s="625">
        <v>4.4000000000000004</v>
      </c>
      <c r="DA45" s="626"/>
      <c r="DB45" s="626"/>
      <c r="DC45" s="627"/>
      <c r="DD45" s="600">
        <v>61556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1159570</v>
      </c>
      <c r="CS46" s="592"/>
      <c r="CT46" s="592"/>
      <c r="CU46" s="592"/>
      <c r="CV46" s="592"/>
      <c r="CW46" s="592"/>
      <c r="CX46" s="592"/>
      <c r="CY46" s="593"/>
      <c r="CZ46" s="625">
        <v>5</v>
      </c>
      <c r="DA46" s="674"/>
      <c r="DB46" s="674"/>
      <c r="DC46" s="675"/>
      <c r="DD46" s="600">
        <v>697563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142</v>
      </c>
      <c r="CS47" s="623"/>
      <c r="CT47" s="623"/>
      <c r="CU47" s="623"/>
      <c r="CV47" s="623"/>
      <c r="CW47" s="623"/>
      <c r="CX47" s="623"/>
      <c r="CY47" s="624"/>
      <c r="CZ47" s="625">
        <v>0</v>
      </c>
      <c r="DA47" s="626"/>
      <c r="DB47" s="626"/>
      <c r="DC47" s="627"/>
      <c r="DD47" s="600">
        <v>142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22976580</v>
      </c>
      <c r="CS49" s="659"/>
      <c r="CT49" s="659"/>
      <c r="CU49" s="659"/>
      <c r="CV49" s="659"/>
      <c r="CW49" s="659"/>
      <c r="CX49" s="659"/>
      <c r="CY49" s="686"/>
      <c r="CZ49" s="687">
        <v>100</v>
      </c>
      <c r="DA49" s="688"/>
      <c r="DB49" s="688"/>
      <c r="DC49" s="689"/>
      <c r="DD49" s="690">
        <v>15138338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24204</v>
      </c>
      <c r="R7" s="721"/>
      <c r="S7" s="721"/>
      <c r="T7" s="721"/>
      <c r="U7" s="721"/>
      <c r="V7" s="721">
        <v>22964</v>
      </c>
      <c r="W7" s="721"/>
      <c r="X7" s="721"/>
      <c r="Y7" s="721"/>
      <c r="Z7" s="721"/>
      <c r="AA7" s="721">
        <v>1240</v>
      </c>
      <c r="AB7" s="721"/>
      <c r="AC7" s="721"/>
      <c r="AD7" s="721"/>
      <c r="AE7" s="722"/>
      <c r="AF7" s="723">
        <v>1164</v>
      </c>
      <c r="AG7" s="724"/>
      <c r="AH7" s="724"/>
      <c r="AI7" s="724"/>
      <c r="AJ7" s="725"/>
      <c r="AK7" s="760">
        <v>466</v>
      </c>
      <c r="AL7" s="761"/>
      <c r="AM7" s="761"/>
      <c r="AN7" s="761"/>
      <c r="AO7" s="761"/>
      <c r="AP7" s="761">
        <v>21758</v>
      </c>
      <c r="AQ7" s="761"/>
      <c r="AR7" s="761"/>
      <c r="AS7" s="761"/>
      <c r="AT7" s="761"/>
      <c r="AU7" s="762" t="s">
        <v>548</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559</v>
      </c>
      <c r="BT7" s="765"/>
      <c r="BU7" s="765"/>
      <c r="BV7" s="765"/>
      <c r="BW7" s="765"/>
      <c r="BX7" s="765"/>
      <c r="BY7" s="765"/>
      <c r="BZ7" s="765"/>
      <c r="CA7" s="765"/>
      <c r="CB7" s="765"/>
      <c r="CC7" s="765"/>
      <c r="CD7" s="765"/>
      <c r="CE7" s="765"/>
      <c r="CF7" s="765"/>
      <c r="CG7" s="766"/>
      <c r="CH7" s="757">
        <v>16</v>
      </c>
      <c r="CI7" s="758"/>
      <c r="CJ7" s="758"/>
      <c r="CK7" s="758"/>
      <c r="CL7" s="759"/>
      <c r="CM7" s="757">
        <v>182</v>
      </c>
      <c r="CN7" s="758"/>
      <c r="CO7" s="758"/>
      <c r="CP7" s="758"/>
      <c r="CQ7" s="759"/>
      <c r="CR7" s="757">
        <v>13</v>
      </c>
      <c r="CS7" s="758"/>
      <c r="CT7" s="758"/>
      <c r="CU7" s="758"/>
      <c r="CV7" s="759"/>
      <c r="CW7" s="757" t="s">
        <v>556</v>
      </c>
      <c r="CX7" s="758"/>
      <c r="CY7" s="758"/>
      <c r="CZ7" s="758"/>
      <c r="DA7" s="759"/>
      <c r="DB7" s="757" t="s">
        <v>556</v>
      </c>
      <c r="DC7" s="758"/>
      <c r="DD7" s="758"/>
      <c r="DE7" s="758"/>
      <c r="DF7" s="759"/>
      <c r="DG7" s="757" t="s">
        <v>556</v>
      </c>
      <c r="DH7" s="758"/>
      <c r="DI7" s="758"/>
      <c r="DJ7" s="758"/>
      <c r="DK7" s="759"/>
      <c r="DL7" s="757" t="s">
        <v>556</v>
      </c>
      <c r="DM7" s="758"/>
      <c r="DN7" s="758"/>
      <c r="DO7" s="758"/>
      <c r="DP7" s="759"/>
      <c r="DQ7" s="757" t="s">
        <v>556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13</v>
      </c>
      <c r="R8" s="745"/>
      <c r="S8" s="745"/>
      <c r="T8" s="745"/>
      <c r="U8" s="745"/>
      <c r="V8" s="745">
        <v>13</v>
      </c>
      <c r="W8" s="745"/>
      <c r="X8" s="745"/>
      <c r="Y8" s="745"/>
      <c r="Z8" s="745"/>
      <c r="AA8" s="745" t="s">
        <v>544</v>
      </c>
      <c r="AB8" s="745"/>
      <c r="AC8" s="745"/>
      <c r="AD8" s="745"/>
      <c r="AE8" s="746"/>
      <c r="AF8" s="747" t="s">
        <v>112</v>
      </c>
      <c r="AG8" s="748"/>
      <c r="AH8" s="748"/>
      <c r="AI8" s="748"/>
      <c r="AJ8" s="749"/>
      <c r="AK8" s="750">
        <v>0</v>
      </c>
      <c r="AL8" s="751"/>
      <c r="AM8" s="751"/>
      <c r="AN8" s="751"/>
      <c r="AO8" s="751"/>
      <c r="AP8" s="751" t="s">
        <v>544</v>
      </c>
      <c r="AQ8" s="751"/>
      <c r="AR8" s="751"/>
      <c r="AS8" s="751"/>
      <c r="AT8" s="751"/>
      <c r="AU8" s="752" t="s">
        <v>549</v>
      </c>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560</v>
      </c>
      <c r="BT8" s="755"/>
      <c r="BU8" s="755"/>
      <c r="BV8" s="755"/>
      <c r="BW8" s="755"/>
      <c r="BX8" s="755"/>
      <c r="BY8" s="755"/>
      <c r="BZ8" s="755"/>
      <c r="CA8" s="755"/>
      <c r="CB8" s="755"/>
      <c r="CC8" s="755"/>
      <c r="CD8" s="755"/>
      <c r="CE8" s="755"/>
      <c r="CF8" s="755"/>
      <c r="CG8" s="756"/>
      <c r="CH8" s="767">
        <v>-1</v>
      </c>
      <c r="CI8" s="768"/>
      <c r="CJ8" s="768"/>
      <c r="CK8" s="768"/>
      <c r="CL8" s="769"/>
      <c r="CM8" s="767">
        <v>19</v>
      </c>
      <c r="CN8" s="768"/>
      <c r="CO8" s="768"/>
      <c r="CP8" s="768"/>
      <c r="CQ8" s="769"/>
      <c r="CR8" s="767">
        <v>10</v>
      </c>
      <c r="CS8" s="768"/>
      <c r="CT8" s="768"/>
      <c r="CU8" s="768"/>
      <c r="CV8" s="769"/>
      <c r="CW8" s="767">
        <v>20</v>
      </c>
      <c r="CX8" s="768"/>
      <c r="CY8" s="768"/>
      <c r="CZ8" s="768"/>
      <c r="DA8" s="769"/>
      <c r="DB8" s="767" t="s">
        <v>556</v>
      </c>
      <c r="DC8" s="768"/>
      <c r="DD8" s="768"/>
      <c r="DE8" s="768"/>
      <c r="DF8" s="769"/>
      <c r="DG8" s="767" t="s">
        <v>561</v>
      </c>
      <c r="DH8" s="768"/>
      <c r="DI8" s="768"/>
      <c r="DJ8" s="768"/>
      <c r="DK8" s="769"/>
      <c r="DL8" s="767" t="s">
        <v>561</v>
      </c>
      <c r="DM8" s="768"/>
      <c r="DN8" s="768"/>
      <c r="DO8" s="768"/>
      <c r="DP8" s="769"/>
      <c r="DQ8" s="767" t="s">
        <v>561</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70</v>
      </c>
      <c r="R9" s="745"/>
      <c r="S9" s="745"/>
      <c r="T9" s="745"/>
      <c r="U9" s="745"/>
      <c r="V9" s="745">
        <v>70</v>
      </c>
      <c r="W9" s="745"/>
      <c r="X9" s="745"/>
      <c r="Y9" s="745"/>
      <c r="Z9" s="745"/>
      <c r="AA9" s="745" t="s">
        <v>545</v>
      </c>
      <c r="AB9" s="745"/>
      <c r="AC9" s="745"/>
      <c r="AD9" s="745"/>
      <c r="AE9" s="746"/>
      <c r="AF9" s="747" t="s">
        <v>112</v>
      </c>
      <c r="AG9" s="748"/>
      <c r="AH9" s="748"/>
      <c r="AI9" s="748"/>
      <c r="AJ9" s="749"/>
      <c r="AK9" s="750">
        <v>70</v>
      </c>
      <c r="AL9" s="751"/>
      <c r="AM9" s="751"/>
      <c r="AN9" s="751"/>
      <c r="AO9" s="751"/>
      <c r="AP9" s="751">
        <v>85</v>
      </c>
      <c r="AQ9" s="751"/>
      <c r="AR9" s="751"/>
      <c r="AS9" s="751"/>
      <c r="AT9" s="751"/>
      <c r="AU9" s="752" t="s">
        <v>549</v>
      </c>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24217</v>
      </c>
      <c r="R23" s="780"/>
      <c r="S23" s="780"/>
      <c r="T23" s="780"/>
      <c r="U23" s="780"/>
      <c r="V23" s="780">
        <v>22977</v>
      </c>
      <c r="W23" s="780"/>
      <c r="X23" s="780"/>
      <c r="Y23" s="780"/>
      <c r="Z23" s="780"/>
      <c r="AA23" s="780">
        <v>1240</v>
      </c>
      <c r="AB23" s="780"/>
      <c r="AC23" s="780"/>
      <c r="AD23" s="780"/>
      <c r="AE23" s="781"/>
      <c r="AF23" s="782">
        <v>1164</v>
      </c>
      <c r="AG23" s="780"/>
      <c r="AH23" s="780"/>
      <c r="AI23" s="780"/>
      <c r="AJ23" s="783"/>
      <c r="AK23" s="784"/>
      <c r="AL23" s="785"/>
      <c r="AM23" s="785"/>
      <c r="AN23" s="785"/>
      <c r="AO23" s="785"/>
      <c r="AP23" s="780">
        <v>21843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6949</v>
      </c>
      <c r="R28" s="809"/>
      <c r="S28" s="809"/>
      <c r="T28" s="809"/>
      <c r="U28" s="809"/>
      <c r="V28" s="809">
        <v>6936</v>
      </c>
      <c r="W28" s="809"/>
      <c r="X28" s="809"/>
      <c r="Y28" s="809"/>
      <c r="Z28" s="809"/>
      <c r="AA28" s="809">
        <v>13</v>
      </c>
      <c r="AB28" s="809"/>
      <c r="AC28" s="809"/>
      <c r="AD28" s="809"/>
      <c r="AE28" s="810"/>
      <c r="AF28" s="811">
        <v>13</v>
      </c>
      <c r="AG28" s="809"/>
      <c r="AH28" s="809"/>
      <c r="AI28" s="809"/>
      <c r="AJ28" s="812"/>
      <c r="AK28" s="813">
        <v>358</v>
      </c>
      <c r="AL28" s="804"/>
      <c r="AM28" s="804"/>
      <c r="AN28" s="804"/>
      <c r="AO28" s="804"/>
      <c r="AP28" s="804" t="s">
        <v>545</v>
      </c>
      <c r="AQ28" s="804"/>
      <c r="AR28" s="804"/>
      <c r="AS28" s="804"/>
      <c r="AT28" s="804"/>
      <c r="AU28" s="804" t="s">
        <v>545</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v>
      </c>
      <c r="R29" s="745"/>
      <c r="S29" s="745"/>
      <c r="T29" s="745"/>
      <c r="U29" s="745"/>
      <c r="V29" s="745">
        <v>37</v>
      </c>
      <c r="W29" s="745"/>
      <c r="X29" s="745"/>
      <c r="Y29" s="745"/>
      <c r="Z29" s="745"/>
      <c r="AA29" s="745">
        <v>-32</v>
      </c>
      <c r="AB29" s="745"/>
      <c r="AC29" s="745"/>
      <c r="AD29" s="745"/>
      <c r="AE29" s="746"/>
      <c r="AF29" s="747">
        <v>-32</v>
      </c>
      <c r="AG29" s="748"/>
      <c r="AH29" s="748"/>
      <c r="AI29" s="748"/>
      <c r="AJ29" s="749"/>
      <c r="AK29" s="816" t="s">
        <v>544</v>
      </c>
      <c r="AL29" s="817"/>
      <c r="AM29" s="817"/>
      <c r="AN29" s="817"/>
      <c r="AO29" s="817"/>
      <c r="AP29" s="817" t="s">
        <v>544</v>
      </c>
      <c r="AQ29" s="817"/>
      <c r="AR29" s="817"/>
      <c r="AS29" s="817"/>
      <c r="AT29" s="817"/>
      <c r="AU29" s="817" t="s">
        <v>544</v>
      </c>
      <c r="AV29" s="817"/>
      <c r="AW29" s="817"/>
      <c r="AX29" s="817"/>
      <c r="AY29" s="817"/>
      <c r="AZ29" s="818" t="s">
        <v>545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5410</v>
      </c>
      <c r="R30" s="745"/>
      <c r="S30" s="745"/>
      <c r="T30" s="745"/>
      <c r="U30" s="745"/>
      <c r="V30" s="745">
        <v>5294</v>
      </c>
      <c r="W30" s="745"/>
      <c r="X30" s="745"/>
      <c r="Y30" s="745"/>
      <c r="Z30" s="745"/>
      <c r="AA30" s="745">
        <v>116</v>
      </c>
      <c r="AB30" s="745"/>
      <c r="AC30" s="745"/>
      <c r="AD30" s="745"/>
      <c r="AE30" s="746"/>
      <c r="AF30" s="747">
        <v>116</v>
      </c>
      <c r="AG30" s="748"/>
      <c r="AH30" s="748"/>
      <c r="AI30" s="748"/>
      <c r="AJ30" s="749"/>
      <c r="AK30" s="816">
        <v>778</v>
      </c>
      <c r="AL30" s="817"/>
      <c r="AM30" s="817"/>
      <c r="AN30" s="817"/>
      <c r="AO30" s="817"/>
      <c r="AP30" s="817" t="s">
        <v>544</v>
      </c>
      <c r="AQ30" s="817"/>
      <c r="AR30" s="817"/>
      <c r="AS30" s="817"/>
      <c r="AT30" s="817"/>
      <c r="AU30" s="817" t="s">
        <v>544</v>
      </c>
      <c r="AV30" s="817"/>
      <c r="AW30" s="817"/>
      <c r="AX30" s="817"/>
      <c r="AY30" s="817"/>
      <c r="AZ30" s="818" t="s">
        <v>545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48</v>
      </c>
      <c r="R31" s="745"/>
      <c r="S31" s="745"/>
      <c r="T31" s="745"/>
      <c r="U31" s="745"/>
      <c r="V31" s="745">
        <v>48</v>
      </c>
      <c r="W31" s="745"/>
      <c r="X31" s="745"/>
      <c r="Y31" s="745"/>
      <c r="Z31" s="745"/>
      <c r="AA31" s="745" t="s">
        <v>544</v>
      </c>
      <c r="AB31" s="745"/>
      <c r="AC31" s="745"/>
      <c r="AD31" s="745"/>
      <c r="AE31" s="746"/>
      <c r="AF31" s="747" t="s">
        <v>112</v>
      </c>
      <c r="AG31" s="748"/>
      <c r="AH31" s="748"/>
      <c r="AI31" s="748"/>
      <c r="AJ31" s="749"/>
      <c r="AK31" s="816">
        <v>7</v>
      </c>
      <c r="AL31" s="817"/>
      <c r="AM31" s="817"/>
      <c r="AN31" s="817"/>
      <c r="AO31" s="817"/>
      <c r="AP31" s="817" t="s">
        <v>546</v>
      </c>
      <c r="AQ31" s="817"/>
      <c r="AR31" s="817"/>
      <c r="AS31" s="817"/>
      <c r="AT31" s="817"/>
      <c r="AU31" s="817" t="s">
        <v>544</v>
      </c>
      <c r="AV31" s="817"/>
      <c r="AW31" s="817"/>
      <c r="AX31" s="817"/>
      <c r="AY31" s="817"/>
      <c r="AZ31" s="818" t="s">
        <v>544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102</v>
      </c>
      <c r="R32" s="745"/>
      <c r="S32" s="745"/>
      <c r="T32" s="745"/>
      <c r="U32" s="745"/>
      <c r="V32" s="745">
        <v>102</v>
      </c>
      <c r="W32" s="745"/>
      <c r="X32" s="745"/>
      <c r="Y32" s="745"/>
      <c r="Z32" s="745"/>
      <c r="AA32" s="745" t="s">
        <v>546</v>
      </c>
      <c r="AB32" s="745"/>
      <c r="AC32" s="745"/>
      <c r="AD32" s="745"/>
      <c r="AE32" s="746"/>
      <c r="AF32" s="747" t="s">
        <v>112</v>
      </c>
      <c r="AG32" s="748"/>
      <c r="AH32" s="748"/>
      <c r="AI32" s="748"/>
      <c r="AJ32" s="749"/>
      <c r="AK32" s="816">
        <v>71</v>
      </c>
      <c r="AL32" s="817"/>
      <c r="AM32" s="817"/>
      <c r="AN32" s="817"/>
      <c r="AO32" s="817"/>
      <c r="AP32" s="817">
        <v>540</v>
      </c>
      <c r="AQ32" s="817"/>
      <c r="AR32" s="817"/>
      <c r="AS32" s="817"/>
      <c r="AT32" s="817"/>
      <c r="AU32" s="817">
        <v>360</v>
      </c>
      <c r="AV32" s="817"/>
      <c r="AW32" s="817"/>
      <c r="AX32" s="817"/>
      <c r="AY32" s="817"/>
      <c r="AZ32" s="818" t="s">
        <v>544</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851</v>
      </c>
      <c r="R33" s="745"/>
      <c r="S33" s="745"/>
      <c r="T33" s="745"/>
      <c r="U33" s="745"/>
      <c r="V33" s="745">
        <v>851</v>
      </c>
      <c r="W33" s="745"/>
      <c r="X33" s="745"/>
      <c r="Y33" s="745"/>
      <c r="Z33" s="745"/>
      <c r="AA33" s="745">
        <v>0</v>
      </c>
      <c r="AB33" s="745"/>
      <c r="AC33" s="745"/>
      <c r="AD33" s="745"/>
      <c r="AE33" s="746"/>
      <c r="AF33" s="747">
        <v>0</v>
      </c>
      <c r="AG33" s="748"/>
      <c r="AH33" s="748"/>
      <c r="AI33" s="748"/>
      <c r="AJ33" s="749"/>
      <c r="AK33" s="816">
        <v>227</v>
      </c>
      <c r="AL33" s="817"/>
      <c r="AM33" s="817"/>
      <c r="AN33" s="817"/>
      <c r="AO33" s="817"/>
      <c r="AP33" s="817" t="s">
        <v>546</v>
      </c>
      <c r="AQ33" s="817"/>
      <c r="AR33" s="817"/>
      <c r="AS33" s="817"/>
      <c r="AT33" s="817"/>
      <c r="AU33" s="817" t="s">
        <v>544</v>
      </c>
      <c r="AV33" s="817"/>
      <c r="AW33" s="817"/>
      <c r="AX33" s="817"/>
      <c r="AY33" s="817"/>
      <c r="AZ33" s="818" t="s">
        <v>544</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1290</v>
      </c>
      <c r="R34" s="745"/>
      <c r="S34" s="745"/>
      <c r="T34" s="745"/>
      <c r="U34" s="745"/>
      <c r="V34" s="745">
        <v>1195</v>
      </c>
      <c r="W34" s="745"/>
      <c r="X34" s="745"/>
      <c r="Y34" s="745"/>
      <c r="Z34" s="745"/>
      <c r="AA34" s="745">
        <v>95</v>
      </c>
      <c r="AB34" s="745"/>
      <c r="AC34" s="745"/>
      <c r="AD34" s="745"/>
      <c r="AE34" s="746"/>
      <c r="AF34" s="747">
        <v>1331</v>
      </c>
      <c r="AG34" s="748"/>
      <c r="AH34" s="748"/>
      <c r="AI34" s="748"/>
      <c r="AJ34" s="749"/>
      <c r="AK34" s="816">
        <v>34</v>
      </c>
      <c r="AL34" s="817"/>
      <c r="AM34" s="817"/>
      <c r="AN34" s="817"/>
      <c r="AO34" s="817"/>
      <c r="AP34" s="817">
        <v>3988</v>
      </c>
      <c r="AQ34" s="817"/>
      <c r="AR34" s="817"/>
      <c r="AS34" s="817"/>
      <c r="AT34" s="817"/>
      <c r="AU34" s="817">
        <v>4</v>
      </c>
      <c r="AV34" s="817"/>
      <c r="AW34" s="817"/>
      <c r="AX34" s="817"/>
      <c r="AY34" s="817"/>
      <c r="AZ34" s="818" t="s">
        <v>544</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3830</v>
      </c>
      <c r="R35" s="745"/>
      <c r="S35" s="745"/>
      <c r="T35" s="745"/>
      <c r="U35" s="745"/>
      <c r="V35" s="745">
        <v>3626</v>
      </c>
      <c r="W35" s="745"/>
      <c r="X35" s="745"/>
      <c r="Y35" s="745"/>
      <c r="Z35" s="745"/>
      <c r="AA35" s="745">
        <v>205</v>
      </c>
      <c r="AB35" s="745"/>
      <c r="AC35" s="745"/>
      <c r="AD35" s="745"/>
      <c r="AE35" s="746"/>
      <c r="AF35" s="747">
        <v>3520</v>
      </c>
      <c r="AG35" s="748"/>
      <c r="AH35" s="748"/>
      <c r="AI35" s="748"/>
      <c r="AJ35" s="749"/>
      <c r="AK35" s="816">
        <v>204</v>
      </c>
      <c r="AL35" s="817"/>
      <c r="AM35" s="817"/>
      <c r="AN35" s="817"/>
      <c r="AO35" s="817"/>
      <c r="AP35" s="817">
        <v>1608</v>
      </c>
      <c r="AQ35" s="817"/>
      <c r="AR35" s="817"/>
      <c r="AS35" s="817"/>
      <c r="AT35" s="817"/>
      <c r="AU35" s="817">
        <v>859</v>
      </c>
      <c r="AV35" s="817"/>
      <c r="AW35" s="817"/>
      <c r="AX35" s="817"/>
      <c r="AY35" s="817"/>
      <c r="AZ35" s="818" t="s">
        <v>544</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122</v>
      </c>
      <c r="R36" s="745"/>
      <c r="S36" s="745"/>
      <c r="T36" s="745"/>
      <c r="U36" s="745"/>
      <c r="V36" s="745">
        <v>100</v>
      </c>
      <c r="W36" s="745"/>
      <c r="X36" s="745"/>
      <c r="Y36" s="745"/>
      <c r="Z36" s="745"/>
      <c r="AA36" s="745">
        <v>21</v>
      </c>
      <c r="AB36" s="745"/>
      <c r="AC36" s="745"/>
      <c r="AD36" s="745"/>
      <c r="AE36" s="746"/>
      <c r="AF36" s="747">
        <v>21</v>
      </c>
      <c r="AG36" s="748"/>
      <c r="AH36" s="748"/>
      <c r="AI36" s="748"/>
      <c r="AJ36" s="749"/>
      <c r="AK36" s="816" t="s">
        <v>547</v>
      </c>
      <c r="AL36" s="817"/>
      <c r="AM36" s="817"/>
      <c r="AN36" s="817"/>
      <c r="AO36" s="817"/>
      <c r="AP36" s="817">
        <v>139</v>
      </c>
      <c r="AQ36" s="817"/>
      <c r="AR36" s="817"/>
      <c r="AS36" s="817"/>
      <c r="AT36" s="817"/>
      <c r="AU36" s="817" t="s">
        <v>551</v>
      </c>
      <c r="AV36" s="817"/>
      <c r="AW36" s="817"/>
      <c r="AX36" s="817"/>
      <c r="AY36" s="817"/>
      <c r="AZ36" s="818" t="s">
        <v>544</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1309</v>
      </c>
      <c r="R37" s="745"/>
      <c r="S37" s="745"/>
      <c r="T37" s="745"/>
      <c r="U37" s="745"/>
      <c r="V37" s="745">
        <v>1418</v>
      </c>
      <c r="W37" s="745"/>
      <c r="X37" s="745"/>
      <c r="Y37" s="745"/>
      <c r="Z37" s="745"/>
      <c r="AA37" s="745">
        <v>-108</v>
      </c>
      <c r="AB37" s="745"/>
      <c r="AC37" s="745"/>
      <c r="AD37" s="745"/>
      <c r="AE37" s="746"/>
      <c r="AF37" s="747" t="s">
        <v>112</v>
      </c>
      <c r="AG37" s="748"/>
      <c r="AH37" s="748"/>
      <c r="AI37" s="748"/>
      <c r="AJ37" s="749"/>
      <c r="AK37" s="816">
        <v>551</v>
      </c>
      <c r="AL37" s="817"/>
      <c r="AM37" s="817"/>
      <c r="AN37" s="817"/>
      <c r="AO37" s="817"/>
      <c r="AP37" s="817">
        <v>8165</v>
      </c>
      <c r="AQ37" s="817"/>
      <c r="AR37" s="817"/>
      <c r="AS37" s="817"/>
      <c r="AT37" s="817"/>
      <c r="AU37" s="817">
        <v>6434</v>
      </c>
      <c r="AV37" s="817"/>
      <c r="AW37" s="817"/>
      <c r="AX37" s="817"/>
      <c r="AY37" s="817"/>
      <c r="AZ37" s="818" t="s">
        <v>545</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4969</v>
      </c>
      <c r="AG63" s="828"/>
      <c r="AH63" s="828"/>
      <c r="AI63" s="828"/>
      <c r="AJ63" s="829"/>
      <c r="AK63" s="830"/>
      <c r="AL63" s="825"/>
      <c r="AM63" s="825"/>
      <c r="AN63" s="825"/>
      <c r="AO63" s="825"/>
      <c r="AP63" s="828">
        <v>14440</v>
      </c>
      <c r="AQ63" s="828"/>
      <c r="AR63" s="828"/>
      <c r="AS63" s="828"/>
      <c r="AT63" s="828"/>
      <c r="AU63" s="828">
        <v>7657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552</v>
      </c>
      <c r="C68" s="856"/>
      <c r="D68" s="856"/>
      <c r="E68" s="856"/>
      <c r="F68" s="856"/>
      <c r="G68" s="856"/>
      <c r="H68" s="856"/>
      <c r="I68" s="856"/>
      <c r="J68" s="856"/>
      <c r="K68" s="856"/>
      <c r="L68" s="856"/>
      <c r="M68" s="856"/>
      <c r="N68" s="856"/>
      <c r="O68" s="856"/>
      <c r="P68" s="857"/>
      <c r="Q68" s="858">
        <v>686</v>
      </c>
      <c r="R68" s="852"/>
      <c r="S68" s="852"/>
      <c r="T68" s="852"/>
      <c r="U68" s="852"/>
      <c r="V68" s="852">
        <v>684</v>
      </c>
      <c r="W68" s="852"/>
      <c r="X68" s="852"/>
      <c r="Y68" s="852"/>
      <c r="Z68" s="852"/>
      <c r="AA68" s="852">
        <v>2</v>
      </c>
      <c r="AB68" s="852"/>
      <c r="AC68" s="852"/>
      <c r="AD68" s="852"/>
      <c r="AE68" s="852"/>
      <c r="AF68" s="852">
        <v>2</v>
      </c>
      <c r="AG68" s="852"/>
      <c r="AH68" s="852"/>
      <c r="AI68" s="852"/>
      <c r="AJ68" s="852"/>
      <c r="AK68" s="852" t="s">
        <v>555</v>
      </c>
      <c r="AL68" s="852"/>
      <c r="AM68" s="852"/>
      <c r="AN68" s="852"/>
      <c r="AO68" s="852"/>
      <c r="AP68" s="852">
        <v>128</v>
      </c>
      <c r="AQ68" s="852"/>
      <c r="AR68" s="852"/>
      <c r="AS68" s="852"/>
      <c r="AT68" s="852"/>
      <c r="AU68" s="852">
        <v>110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553</v>
      </c>
      <c r="C69" s="860"/>
      <c r="D69" s="860"/>
      <c r="E69" s="860"/>
      <c r="F69" s="860"/>
      <c r="G69" s="860"/>
      <c r="H69" s="860"/>
      <c r="I69" s="860"/>
      <c r="J69" s="860"/>
      <c r="K69" s="860"/>
      <c r="L69" s="860"/>
      <c r="M69" s="860"/>
      <c r="N69" s="860"/>
      <c r="O69" s="860"/>
      <c r="P69" s="861"/>
      <c r="Q69" s="862">
        <v>503</v>
      </c>
      <c r="R69" s="817"/>
      <c r="S69" s="817"/>
      <c r="T69" s="817"/>
      <c r="U69" s="817"/>
      <c r="V69" s="817">
        <v>469</v>
      </c>
      <c r="W69" s="817"/>
      <c r="X69" s="817"/>
      <c r="Y69" s="817"/>
      <c r="Z69" s="817"/>
      <c r="AA69" s="817">
        <v>33</v>
      </c>
      <c r="AB69" s="817"/>
      <c r="AC69" s="817"/>
      <c r="AD69" s="817"/>
      <c r="AE69" s="817"/>
      <c r="AF69" s="817">
        <v>33</v>
      </c>
      <c r="AG69" s="817"/>
      <c r="AH69" s="817"/>
      <c r="AI69" s="817"/>
      <c r="AJ69" s="817"/>
      <c r="AK69" s="817">
        <v>37</v>
      </c>
      <c r="AL69" s="817"/>
      <c r="AM69" s="817"/>
      <c r="AN69" s="817"/>
      <c r="AO69" s="817"/>
      <c r="AP69" s="817" t="s">
        <v>557</v>
      </c>
      <c r="AQ69" s="817"/>
      <c r="AR69" s="817"/>
      <c r="AS69" s="817"/>
      <c r="AT69" s="817"/>
      <c r="AU69" s="817" t="s">
        <v>556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554</v>
      </c>
      <c r="C70" s="860"/>
      <c r="D70" s="860"/>
      <c r="E70" s="860"/>
      <c r="F70" s="860"/>
      <c r="G70" s="860"/>
      <c r="H70" s="860"/>
      <c r="I70" s="860"/>
      <c r="J70" s="860"/>
      <c r="K70" s="860"/>
      <c r="L70" s="860"/>
      <c r="M70" s="860"/>
      <c r="N70" s="860"/>
      <c r="O70" s="860"/>
      <c r="P70" s="861"/>
      <c r="Q70" s="862">
        <v>131559</v>
      </c>
      <c r="R70" s="817"/>
      <c r="S70" s="817"/>
      <c r="T70" s="817"/>
      <c r="U70" s="817"/>
      <c r="V70" s="817">
        <v>129304</v>
      </c>
      <c r="W70" s="817"/>
      <c r="X70" s="817"/>
      <c r="Y70" s="817"/>
      <c r="Z70" s="817"/>
      <c r="AA70" s="817">
        <v>2255</v>
      </c>
      <c r="AB70" s="817"/>
      <c r="AC70" s="817"/>
      <c r="AD70" s="817"/>
      <c r="AE70" s="817"/>
      <c r="AF70" s="817">
        <v>2255</v>
      </c>
      <c r="AG70" s="817"/>
      <c r="AH70" s="817"/>
      <c r="AI70" s="817"/>
      <c r="AJ70" s="817"/>
      <c r="AK70" s="817">
        <v>1253</v>
      </c>
      <c r="AL70" s="817"/>
      <c r="AM70" s="817"/>
      <c r="AN70" s="817"/>
      <c r="AO70" s="817"/>
      <c r="AP70" s="817" t="s">
        <v>558</v>
      </c>
      <c r="AQ70" s="817"/>
      <c r="AR70" s="817"/>
      <c r="AS70" s="817"/>
      <c r="AT70" s="817"/>
      <c r="AU70" s="817" t="s">
        <v>556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2290</v>
      </c>
      <c r="AG88" s="828"/>
      <c r="AH88" s="828"/>
      <c r="AI88" s="828"/>
      <c r="AJ88" s="828"/>
      <c r="AK88" s="825"/>
      <c r="AL88" s="825"/>
      <c r="AM88" s="825"/>
      <c r="AN88" s="825"/>
      <c r="AO88" s="825"/>
      <c r="AP88" s="828">
        <v>128</v>
      </c>
      <c r="AQ88" s="828"/>
      <c r="AR88" s="828"/>
      <c r="AS88" s="828"/>
      <c r="AT88" s="828"/>
      <c r="AU88" s="828">
        <v>110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23</v>
      </c>
      <c r="CS102" s="836"/>
      <c r="CT102" s="836"/>
      <c r="CU102" s="836"/>
      <c r="CV102" s="879"/>
      <c r="CW102" s="878">
        <v>20</v>
      </c>
      <c r="CX102" s="836"/>
      <c r="CY102" s="836"/>
      <c r="CZ102" s="836"/>
      <c r="DA102" s="879"/>
      <c r="DB102" s="878" t="s">
        <v>550</v>
      </c>
      <c r="DC102" s="836"/>
      <c r="DD102" s="836"/>
      <c r="DE102" s="836"/>
      <c r="DF102" s="879"/>
      <c r="DG102" s="878" t="s">
        <v>556</v>
      </c>
      <c r="DH102" s="836"/>
      <c r="DI102" s="836"/>
      <c r="DJ102" s="836"/>
      <c r="DK102" s="879"/>
      <c r="DL102" s="878" t="s">
        <v>562</v>
      </c>
      <c r="DM102" s="836"/>
      <c r="DN102" s="836"/>
      <c r="DO102" s="836"/>
      <c r="DP102" s="879"/>
      <c r="DQ102" s="878" t="s">
        <v>562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2611464</v>
      </c>
      <c r="AB110" s="888"/>
      <c r="AC110" s="888"/>
      <c r="AD110" s="888"/>
      <c r="AE110" s="889"/>
      <c r="AF110" s="890">
        <v>2477604</v>
      </c>
      <c r="AG110" s="888"/>
      <c r="AH110" s="888"/>
      <c r="AI110" s="888"/>
      <c r="AJ110" s="889"/>
      <c r="AK110" s="890">
        <v>2382799</v>
      </c>
      <c r="AL110" s="888"/>
      <c r="AM110" s="888"/>
      <c r="AN110" s="888"/>
      <c r="AO110" s="889"/>
      <c r="AP110" s="891">
        <v>19.600000000000001</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21151895</v>
      </c>
      <c r="BR110" s="925"/>
      <c r="BS110" s="925"/>
      <c r="BT110" s="925"/>
      <c r="BU110" s="925"/>
      <c r="BV110" s="925">
        <v>20946495</v>
      </c>
      <c r="BW110" s="925"/>
      <c r="BX110" s="925"/>
      <c r="BY110" s="925"/>
      <c r="BZ110" s="925"/>
      <c r="CA110" s="925">
        <v>21842574</v>
      </c>
      <c r="CB110" s="925"/>
      <c r="CC110" s="925"/>
      <c r="CD110" s="925"/>
      <c r="CE110" s="925"/>
      <c r="CF110" s="939">
        <v>179.6</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13858</v>
      </c>
      <c r="BR111" s="918"/>
      <c r="BS111" s="918"/>
      <c r="BT111" s="918"/>
      <c r="BU111" s="918"/>
      <c r="BV111" s="918">
        <v>12698</v>
      </c>
      <c r="BW111" s="918"/>
      <c r="BX111" s="918"/>
      <c r="BY111" s="918"/>
      <c r="BZ111" s="918"/>
      <c r="CA111" s="918">
        <v>11520</v>
      </c>
      <c r="CB111" s="918"/>
      <c r="CC111" s="918"/>
      <c r="CD111" s="918"/>
      <c r="CE111" s="918"/>
      <c r="CF111" s="912">
        <v>0.1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7289127</v>
      </c>
      <c r="BR112" s="918"/>
      <c r="BS112" s="918"/>
      <c r="BT112" s="918"/>
      <c r="BU112" s="918"/>
      <c r="BV112" s="918">
        <v>7431239</v>
      </c>
      <c r="BW112" s="918"/>
      <c r="BX112" s="918"/>
      <c r="BY112" s="918"/>
      <c r="BZ112" s="918"/>
      <c r="CA112" s="918">
        <v>7656655</v>
      </c>
      <c r="CB112" s="918"/>
      <c r="CC112" s="918"/>
      <c r="CD112" s="918"/>
      <c r="CE112" s="918"/>
      <c r="CF112" s="912">
        <v>63</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584973</v>
      </c>
      <c r="AB113" s="932"/>
      <c r="AC113" s="932"/>
      <c r="AD113" s="932"/>
      <c r="AE113" s="933"/>
      <c r="AF113" s="934">
        <v>574053</v>
      </c>
      <c r="AG113" s="932"/>
      <c r="AH113" s="932"/>
      <c r="AI113" s="932"/>
      <c r="AJ113" s="933"/>
      <c r="AK113" s="934">
        <v>565117</v>
      </c>
      <c r="AL113" s="932"/>
      <c r="AM113" s="932"/>
      <c r="AN113" s="932"/>
      <c r="AO113" s="933"/>
      <c r="AP113" s="935">
        <v>4.5999999999999996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315858</v>
      </c>
      <c r="BR113" s="918"/>
      <c r="BS113" s="918"/>
      <c r="BT113" s="918"/>
      <c r="BU113" s="918"/>
      <c r="BV113" s="918">
        <v>213816</v>
      </c>
      <c r="BW113" s="918"/>
      <c r="BX113" s="918"/>
      <c r="BY113" s="918"/>
      <c r="BZ113" s="918"/>
      <c r="CA113" s="918">
        <v>109901</v>
      </c>
      <c r="CB113" s="918"/>
      <c r="CC113" s="918"/>
      <c r="CD113" s="918"/>
      <c r="CE113" s="918"/>
      <c r="CF113" s="912">
        <v>0.9</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13858</v>
      </c>
      <c r="DH113" s="957"/>
      <c r="DI113" s="957"/>
      <c r="DJ113" s="957"/>
      <c r="DK113" s="958"/>
      <c r="DL113" s="959">
        <v>12698</v>
      </c>
      <c r="DM113" s="957"/>
      <c r="DN113" s="957"/>
      <c r="DO113" s="957"/>
      <c r="DP113" s="958"/>
      <c r="DQ113" s="959">
        <v>11520</v>
      </c>
      <c r="DR113" s="957"/>
      <c r="DS113" s="957"/>
      <c r="DT113" s="957"/>
      <c r="DU113" s="958"/>
      <c r="DV113" s="960">
        <v>0.1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157894</v>
      </c>
      <c r="AB114" s="957"/>
      <c r="AC114" s="957"/>
      <c r="AD114" s="957"/>
      <c r="AE114" s="958"/>
      <c r="AF114" s="959">
        <v>107217</v>
      </c>
      <c r="AG114" s="957"/>
      <c r="AH114" s="957"/>
      <c r="AI114" s="957"/>
      <c r="AJ114" s="958"/>
      <c r="AK114" s="959">
        <v>107216</v>
      </c>
      <c r="AL114" s="957"/>
      <c r="AM114" s="957"/>
      <c r="AN114" s="957"/>
      <c r="AO114" s="958"/>
      <c r="AP114" s="960">
        <v>0.9</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5799277</v>
      </c>
      <c r="BR114" s="918"/>
      <c r="BS114" s="918"/>
      <c r="BT114" s="918"/>
      <c r="BU114" s="918"/>
      <c r="BV114" s="918">
        <v>5581665</v>
      </c>
      <c r="BW114" s="918"/>
      <c r="BX114" s="918"/>
      <c r="BY114" s="918"/>
      <c r="BZ114" s="918"/>
      <c r="CA114" s="918">
        <v>4929596</v>
      </c>
      <c r="CB114" s="918"/>
      <c r="CC114" s="918"/>
      <c r="CD114" s="918"/>
      <c r="CE114" s="918"/>
      <c r="CF114" s="912">
        <v>40.5</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1388</v>
      </c>
      <c r="AB115" s="932"/>
      <c r="AC115" s="932"/>
      <c r="AD115" s="932"/>
      <c r="AE115" s="933"/>
      <c r="AF115" s="934">
        <v>1387</v>
      </c>
      <c r="AG115" s="932"/>
      <c r="AH115" s="932"/>
      <c r="AI115" s="932"/>
      <c r="AJ115" s="933"/>
      <c r="AK115" s="934">
        <v>1388</v>
      </c>
      <c r="AL115" s="932"/>
      <c r="AM115" s="932"/>
      <c r="AN115" s="932"/>
      <c r="AO115" s="933"/>
      <c r="AP115" s="935">
        <v>0</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1055228</v>
      </c>
      <c r="BR115" s="918"/>
      <c r="BS115" s="918"/>
      <c r="BT115" s="918"/>
      <c r="BU115" s="918"/>
      <c r="BV115" s="918">
        <v>1060001</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3355719</v>
      </c>
      <c r="AB117" s="964"/>
      <c r="AC117" s="964"/>
      <c r="AD117" s="964"/>
      <c r="AE117" s="965"/>
      <c r="AF117" s="963">
        <v>3160261</v>
      </c>
      <c r="AG117" s="964"/>
      <c r="AH117" s="964"/>
      <c r="AI117" s="964"/>
      <c r="AJ117" s="965"/>
      <c r="AK117" s="963">
        <v>3056520</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35625243</v>
      </c>
      <c r="BR118" s="984"/>
      <c r="BS118" s="984"/>
      <c r="BT118" s="984"/>
      <c r="BU118" s="984"/>
      <c r="BV118" s="984">
        <v>35245914</v>
      </c>
      <c r="BW118" s="984"/>
      <c r="BX118" s="984"/>
      <c r="BY118" s="984"/>
      <c r="BZ118" s="984"/>
      <c r="CA118" s="984">
        <v>34550246</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3633752</v>
      </c>
      <c r="BR119" s="925"/>
      <c r="BS119" s="925"/>
      <c r="BT119" s="925"/>
      <c r="BU119" s="925"/>
      <c r="BV119" s="925">
        <v>4162674</v>
      </c>
      <c r="BW119" s="925"/>
      <c r="BX119" s="925"/>
      <c r="BY119" s="925"/>
      <c r="BZ119" s="925"/>
      <c r="CA119" s="925">
        <v>4273938</v>
      </c>
      <c r="CB119" s="925"/>
      <c r="CC119" s="925"/>
      <c r="CD119" s="925"/>
      <c r="CE119" s="925"/>
      <c r="CF119" s="939">
        <v>35.1</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57536</v>
      </c>
      <c r="BR120" s="918"/>
      <c r="BS120" s="918"/>
      <c r="BT120" s="918"/>
      <c r="BU120" s="918"/>
      <c r="BV120" s="918">
        <v>44756</v>
      </c>
      <c r="BW120" s="918"/>
      <c r="BX120" s="918"/>
      <c r="BY120" s="918"/>
      <c r="BZ120" s="918"/>
      <c r="CA120" s="918">
        <v>37293</v>
      </c>
      <c r="CB120" s="918"/>
      <c r="CC120" s="918"/>
      <c r="CD120" s="918"/>
      <c r="CE120" s="918"/>
      <c r="CF120" s="912">
        <v>0.3</v>
      </c>
      <c r="CG120" s="913"/>
      <c r="CH120" s="913"/>
      <c r="CI120" s="913"/>
      <c r="CJ120" s="913"/>
      <c r="CK120" s="1011" t="s">
        <v>441</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6711475</v>
      </c>
      <c r="DH120" s="925"/>
      <c r="DI120" s="925"/>
      <c r="DJ120" s="925"/>
      <c r="DK120" s="925"/>
      <c r="DL120" s="925">
        <v>6716978</v>
      </c>
      <c r="DM120" s="925"/>
      <c r="DN120" s="925"/>
      <c r="DO120" s="925"/>
      <c r="DP120" s="925"/>
      <c r="DQ120" s="925">
        <v>6434129</v>
      </c>
      <c r="DR120" s="925"/>
      <c r="DS120" s="925"/>
      <c r="DT120" s="925"/>
      <c r="DU120" s="925"/>
      <c r="DV120" s="926">
        <v>52.9</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1388</v>
      </c>
      <c r="AB121" s="957"/>
      <c r="AC121" s="957"/>
      <c r="AD121" s="957"/>
      <c r="AE121" s="958"/>
      <c r="AF121" s="959">
        <v>1387</v>
      </c>
      <c r="AG121" s="957"/>
      <c r="AH121" s="957"/>
      <c r="AI121" s="957"/>
      <c r="AJ121" s="958"/>
      <c r="AK121" s="959">
        <v>1388</v>
      </c>
      <c r="AL121" s="957"/>
      <c r="AM121" s="957"/>
      <c r="AN121" s="957"/>
      <c r="AO121" s="958"/>
      <c r="AP121" s="960">
        <v>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16258390</v>
      </c>
      <c r="BR121" s="984"/>
      <c r="BS121" s="984"/>
      <c r="BT121" s="984"/>
      <c r="BU121" s="984"/>
      <c r="BV121" s="984">
        <v>16592015</v>
      </c>
      <c r="BW121" s="984"/>
      <c r="BX121" s="984"/>
      <c r="BY121" s="984"/>
      <c r="BZ121" s="984"/>
      <c r="CA121" s="984">
        <v>17290141</v>
      </c>
      <c r="CB121" s="984"/>
      <c r="CC121" s="984"/>
      <c r="CD121" s="984"/>
      <c r="CE121" s="984"/>
      <c r="CF121" s="1022">
        <v>142.19999999999999</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142860</v>
      </c>
      <c r="DH121" s="918"/>
      <c r="DI121" s="918"/>
      <c r="DJ121" s="918"/>
      <c r="DK121" s="918"/>
      <c r="DL121" s="918">
        <v>315702</v>
      </c>
      <c r="DM121" s="918"/>
      <c r="DN121" s="918"/>
      <c r="DO121" s="918"/>
      <c r="DP121" s="918"/>
      <c r="DQ121" s="918">
        <v>858685</v>
      </c>
      <c r="DR121" s="918"/>
      <c r="DS121" s="918"/>
      <c r="DT121" s="918"/>
      <c r="DU121" s="918"/>
      <c r="DV121" s="919">
        <v>7.1</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19949678</v>
      </c>
      <c r="BR122" s="1033"/>
      <c r="BS122" s="1033"/>
      <c r="BT122" s="1033"/>
      <c r="BU122" s="1033"/>
      <c r="BV122" s="1033">
        <v>20799445</v>
      </c>
      <c r="BW122" s="1033"/>
      <c r="BX122" s="1033"/>
      <c r="BY122" s="1033"/>
      <c r="BZ122" s="1033"/>
      <c r="CA122" s="1033">
        <v>21601372</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4159</v>
      </c>
      <c r="DH122" s="918"/>
      <c r="DI122" s="918"/>
      <c r="DJ122" s="918"/>
      <c r="DK122" s="918"/>
      <c r="DL122" s="918">
        <v>4106</v>
      </c>
      <c r="DM122" s="918"/>
      <c r="DN122" s="918"/>
      <c r="DO122" s="918"/>
      <c r="DP122" s="918"/>
      <c r="DQ122" s="918">
        <v>3988</v>
      </c>
      <c r="DR122" s="918"/>
      <c r="DS122" s="918"/>
      <c r="DT122" s="918"/>
      <c r="DU122" s="918"/>
      <c r="DV122" s="919">
        <v>0</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126.5</v>
      </c>
      <c r="BR123" s="1025"/>
      <c r="BS123" s="1025"/>
      <c r="BT123" s="1025"/>
      <c r="BU123" s="1025"/>
      <c r="BV123" s="1025">
        <v>118.1</v>
      </c>
      <c r="BW123" s="1025"/>
      <c r="BX123" s="1025"/>
      <c r="BY123" s="1025"/>
      <c r="BZ123" s="1025"/>
      <c r="CA123" s="1025">
        <v>106.4</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1055228</v>
      </c>
      <c r="DH126" s="918"/>
      <c r="DI126" s="918"/>
      <c r="DJ126" s="918"/>
      <c r="DK126" s="918"/>
      <c r="DL126" s="918">
        <v>1060001</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12.89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19839</v>
      </c>
      <c r="AB128" s="1088"/>
      <c r="AC128" s="1088"/>
      <c r="AD128" s="1088"/>
      <c r="AE128" s="1089"/>
      <c r="AF128" s="1090">
        <v>13447</v>
      </c>
      <c r="AG128" s="1088"/>
      <c r="AH128" s="1088"/>
      <c r="AI128" s="1088"/>
      <c r="AJ128" s="1089"/>
      <c r="AK128" s="1090">
        <v>16540</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17.89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13870187</v>
      </c>
      <c r="AB129" s="957"/>
      <c r="AC129" s="957"/>
      <c r="AD129" s="957"/>
      <c r="AE129" s="958"/>
      <c r="AF129" s="959">
        <v>13729253</v>
      </c>
      <c r="AG129" s="957"/>
      <c r="AH129" s="957"/>
      <c r="AI129" s="957"/>
      <c r="AJ129" s="958"/>
      <c r="AK129" s="959">
        <v>13677665</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13.6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1487707</v>
      </c>
      <c r="AB130" s="957"/>
      <c r="AC130" s="957"/>
      <c r="AD130" s="957"/>
      <c r="AE130" s="958"/>
      <c r="AF130" s="959">
        <v>1505391</v>
      </c>
      <c r="AG130" s="957"/>
      <c r="AH130" s="957"/>
      <c r="AI130" s="957"/>
      <c r="AJ130" s="958"/>
      <c r="AK130" s="959">
        <v>1515549</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106.4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12382480</v>
      </c>
      <c r="AB131" s="996"/>
      <c r="AC131" s="996"/>
      <c r="AD131" s="996"/>
      <c r="AE131" s="997"/>
      <c r="AF131" s="998">
        <v>12223862</v>
      </c>
      <c r="AG131" s="996"/>
      <c r="AH131" s="996"/>
      <c r="AI131" s="996"/>
      <c r="AJ131" s="997"/>
      <c r="AK131" s="998">
        <v>12162116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14.925709550000001</v>
      </c>
      <c r="AB132" s="1102"/>
      <c r="AC132" s="1102"/>
      <c r="AD132" s="1102"/>
      <c r="AE132" s="1103"/>
      <c r="AF132" s="1104">
        <v>13.428022990000001</v>
      </c>
      <c r="AG132" s="1102"/>
      <c r="AH132" s="1102"/>
      <c r="AI132" s="1102"/>
      <c r="AJ132" s="1103"/>
      <c r="AK132" s="1104">
        <v>12.534258019999999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15.6</v>
      </c>
      <c r="AB133" s="1109"/>
      <c r="AC133" s="1109"/>
      <c r="AD133" s="1109"/>
      <c r="AE133" s="1110"/>
      <c r="AF133" s="1108">
        <v>14.8</v>
      </c>
      <c r="AG133" s="1109"/>
      <c r="AH133" s="1109"/>
      <c r="AI133" s="1109"/>
      <c r="AJ133" s="1110"/>
      <c r="AK133" s="1108">
        <v>13.6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5363560</v>
      </c>
      <c r="L9" s="264">
        <v>96011</v>
      </c>
      <c r="M9" s="265">
        <v>64737</v>
      </c>
      <c r="N9" s="266">
        <v>48.3</v>
      </c>
    </row>
    <row r="10" spans="1:16">
      <c r="A10" s="248"/>
      <c r="B10" s="244"/>
      <c r="C10" s="244"/>
      <c r="D10" s="244"/>
      <c r="E10" s="244"/>
      <c r="F10" s="244"/>
      <c r="G10" s="1117" t="s">
        <v>477</v>
      </c>
      <c r="H10" s="1118"/>
      <c r="I10" s="1118"/>
      <c r="J10" s="1119"/>
      <c r="K10" s="267">
        <v>177026</v>
      </c>
      <c r="L10" s="268">
        <v>3169</v>
      </c>
      <c r="M10" s="269">
        <v>4418</v>
      </c>
      <c r="N10" s="270">
        <v>-28.3</v>
      </c>
    </row>
    <row r="11" spans="1:16" ht="13.5" customHeight="1">
      <c r="A11" s="248"/>
      <c r="B11" s="244"/>
      <c r="C11" s="244"/>
      <c r="D11" s="244"/>
      <c r="E11" s="244"/>
      <c r="F11" s="244"/>
      <c r="G11" s="1117" t="s">
        <v>478</v>
      </c>
      <c r="H11" s="1118"/>
      <c r="I11" s="1118"/>
      <c r="J11" s="1119"/>
      <c r="K11" s="267">
        <v>24499</v>
      </c>
      <c r="L11" s="268">
        <v>439</v>
      </c>
      <c r="M11" s="269">
        <v>5597</v>
      </c>
      <c r="N11" s="270">
        <v>-92.2</v>
      </c>
    </row>
    <row r="12" spans="1:16" ht="13.5" customHeight="1">
      <c r="A12" s="248"/>
      <c r="B12" s="244"/>
      <c r="C12" s="244"/>
      <c r="D12" s="244"/>
      <c r="E12" s="244"/>
      <c r="F12" s="244"/>
      <c r="G12" s="1117" t="s">
        <v>479</v>
      </c>
      <c r="H12" s="1118"/>
      <c r="I12" s="1118"/>
      <c r="J12" s="1119"/>
      <c r="K12" s="267" t="s">
        <v>480</v>
      </c>
      <c r="L12" s="268" t="s">
        <v>480</v>
      </c>
      <c r="M12" s="269">
        <v>967</v>
      </c>
      <c r="N12" s="270" t="s">
        <v>480</v>
      </c>
    </row>
    <row r="13" spans="1:16" ht="13.5" customHeight="1">
      <c r="A13" s="248"/>
      <c r="B13" s="244"/>
      <c r="C13" s="244"/>
      <c r="D13" s="244"/>
      <c r="E13" s="244"/>
      <c r="F13" s="244"/>
      <c r="G13" s="1117" t="s">
        <v>481</v>
      </c>
      <c r="H13" s="1118"/>
      <c r="I13" s="1118"/>
      <c r="J13" s="1119"/>
      <c r="K13" s="267" t="s">
        <v>480</v>
      </c>
      <c r="L13" s="268" t="s">
        <v>480</v>
      </c>
      <c r="M13" s="269">
        <v>2</v>
      </c>
      <c r="N13" s="270" t="s">
        <v>480</v>
      </c>
    </row>
    <row r="14" spans="1:16" ht="13.5" customHeight="1">
      <c r="A14" s="248"/>
      <c r="B14" s="244"/>
      <c r="C14" s="244"/>
      <c r="D14" s="244"/>
      <c r="E14" s="244"/>
      <c r="F14" s="244"/>
      <c r="G14" s="1117" t="s">
        <v>482</v>
      </c>
      <c r="H14" s="1118"/>
      <c r="I14" s="1118"/>
      <c r="J14" s="1119"/>
      <c r="K14" s="267">
        <v>181848</v>
      </c>
      <c r="L14" s="268">
        <v>3255</v>
      </c>
      <c r="M14" s="269">
        <v>2800</v>
      </c>
      <c r="N14" s="270">
        <v>16.3</v>
      </c>
    </row>
    <row r="15" spans="1:16" ht="13.5" customHeight="1">
      <c r="A15" s="248"/>
      <c r="B15" s="244"/>
      <c r="C15" s="244"/>
      <c r="D15" s="244"/>
      <c r="E15" s="244"/>
      <c r="F15" s="244"/>
      <c r="G15" s="1117" t="s">
        <v>483</v>
      </c>
      <c r="H15" s="1118"/>
      <c r="I15" s="1118"/>
      <c r="J15" s="1119"/>
      <c r="K15" s="267">
        <v>34574</v>
      </c>
      <c r="L15" s="268">
        <v>619</v>
      </c>
      <c r="M15" s="269">
        <v>1482</v>
      </c>
      <c r="N15" s="270">
        <v>-58.2</v>
      </c>
    </row>
    <row r="16" spans="1:16">
      <c r="A16" s="248"/>
      <c r="B16" s="244"/>
      <c r="C16" s="244"/>
      <c r="D16" s="244"/>
      <c r="E16" s="244"/>
      <c r="F16" s="244"/>
      <c r="G16" s="1120" t="s">
        <v>484</v>
      </c>
      <c r="H16" s="1121"/>
      <c r="I16" s="1121"/>
      <c r="J16" s="1122"/>
      <c r="K16" s="268">
        <v>-980156</v>
      </c>
      <c r="L16" s="268">
        <v>-17545</v>
      </c>
      <c r="M16" s="269">
        <v>-7690</v>
      </c>
      <c r="N16" s="270">
        <v>128.19999999999999</v>
      </c>
    </row>
    <row r="17" spans="1:16">
      <c r="A17" s="248"/>
      <c r="B17" s="244"/>
      <c r="C17" s="244"/>
      <c r="D17" s="244"/>
      <c r="E17" s="244"/>
      <c r="F17" s="244"/>
      <c r="G17" s="1120" t="s">
        <v>170</v>
      </c>
      <c r="H17" s="1121"/>
      <c r="I17" s="1121"/>
      <c r="J17" s="1122"/>
      <c r="K17" s="268">
        <v>4801351</v>
      </c>
      <c r="L17" s="268">
        <v>85947</v>
      </c>
      <c r="M17" s="269">
        <v>72313</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9.1300000000000008</v>
      </c>
      <c r="L21" s="281">
        <v>7.17</v>
      </c>
      <c r="M21" s="282">
        <v>1.96</v>
      </c>
      <c r="N21" s="249"/>
      <c r="O21" s="283"/>
      <c r="P21" s="279"/>
    </row>
    <row r="22" spans="1:16" s="284" customFormat="1">
      <c r="A22" s="279"/>
      <c r="B22" s="249"/>
      <c r="C22" s="249"/>
      <c r="D22" s="249"/>
      <c r="E22" s="249"/>
      <c r="F22" s="249"/>
      <c r="G22" s="1112" t="s">
        <v>490</v>
      </c>
      <c r="H22" s="1113"/>
      <c r="I22" s="1113"/>
      <c r="J22" s="1114"/>
      <c r="K22" s="285">
        <v>100.5</v>
      </c>
      <c r="L22" s="286">
        <v>98.1</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2382799</v>
      </c>
      <c r="L32" s="294">
        <v>42654</v>
      </c>
      <c r="M32" s="295">
        <v>43357</v>
      </c>
      <c r="N32" s="296">
        <v>-1.6</v>
      </c>
    </row>
    <row r="33" spans="1:16" ht="13.5" customHeight="1">
      <c r="A33" s="248"/>
      <c r="B33" s="244"/>
      <c r="C33" s="244"/>
      <c r="D33" s="244"/>
      <c r="E33" s="244"/>
      <c r="F33" s="244"/>
      <c r="G33" s="1128" t="s">
        <v>495</v>
      </c>
      <c r="H33" s="1129"/>
      <c r="I33" s="1129"/>
      <c r="J33" s="1130"/>
      <c r="K33" s="294" t="s">
        <v>480</v>
      </c>
      <c r="L33" s="294" t="s">
        <v>480</v>
      </c>
      <c r="M33" s="295">
        <v>5</v>
      </c>
      <c r="N33" s="296" t="s">
        <v>480</v>
      </c>
    </row>
    <row r="34" spans="1:16" ht="27" customHeight="1">
      <c r="A34" s="248"/>
      <c r="B34" s="244"/>
      <c r="C34" s="244"/>
      <c r="D34" s="244"/>
      <c r="E34" s="244"/>
      <c r="F34" s="244"/>
      <c r="G34" s="1128" t="s">
        <v>496</v>
      </c>
      <c r="H34" s="1129"/>
      <c r="I34" s="1129"/>
      <c r="J34" s="1130"/>
      <c r="K34" s="294" t="s">
        <v>480</v>
      </c>
      <c r="L34" s="294" t="s">
        <v>480</v>
      </c>
      <c r="M34" s="295">
        <v>40</v>
      </c>
      <c r="N34" s="296" t="s">
        <v>480</v>
      </c>
    </row>
    <row r="35" spans="1:16" ht="27" customHeight="1">
      <c r="A35" s="248"/>
      <c r="B35" s="244"/>
      <c r="C35" s="244"/>
      <c r="D35" s="244"/>
      <c r="E35" s="244"/>
      <c r="F35" s="244"/>
      <c r="G35" s="1128" t="s">
        <v>497</v>
      </c>
      <c r="H35" s="1129"/>
      <c r="I35" s="1129"/>
      <c r="J35" s="1130"/>
      <c r="K35" s="294">
        <v>565117</v>
      </c>
      <c r="L35" s="294">
        <v>10116</v>
      </c>
      <c r="M35" s="295">
        <v>11850</v>
      </c>
      <c r="N35" s="296">
        <v>-14.6</v>
      </c>
    </row>
    <row r="36" spans="1:16" ht="27" customHeight="1">
      <c r="A36" s="248"/>
      <c r="B36" s="244"/>
      <c r="C36" s="244"/>
      <c r="D36" s="244"/>
      <c r="E36" s="244"/>
      <c r="F36" s="244"/>
      <c r="G36" s="1128" t="s">
        <v>498</v>
      </c>
      <c r="H36" s="1129"/>
      <c r="I36" s="1129"/>
      <c r="J36" s="1130"/>
      <c r="K36" s="294">
        <v>107216</v>
      </c>
      <c r="L36" s="294">
        <v>1919</v>
      </c>
      <c r="M36" s="295">
        <v>2171</v>
      </c>
      <c r="N36" s="296">
        <v>-11.6</v>
      </c>
    </row>
    <row r="37" spans="1:16" ht="13.5" customHeight="1">
      <c r="A37" s="248"/>
      <c r="B37" s="244"/>
      <c r="C37" s="244"/>
      <c r="D37" s="244"/>
      <c r="E37" s="244"/>
      <c r="F37" s="244"/>
      <c r="G37" s="1128" t="s">
        <v>499</v>
      </c>
      <c r="H37" s="1129"/>
      <c r="I37" s="1129"/>
      <c r="J37" s="1130"/>
      <c r="K37" s="294">
        <v>1388</v>
      </c>
      <c r="L37" s="294">
        <v>25</v>
      </c>
      <c r="M37" s="295">
        <v>1425</v>
      </c>
      <c r="N37" s="296">
        <v>-98.2</v>
      </c>
    </row>
    <row r="38" spans="1:16" ht="27" customHeight="1">
      <c r="A38" s="248"/>
      <c r="B38" s="244"/>
      <c r="C38" s="244"/>
      <c r="D38" s="244"/>
      <c r="E38" s="244"/>
      <c r="F38" s="244"/>
      <c r="G38" s="1131" t="s">
        <v>500</v>
      </c>
      <c r="H38" s="1132"/>
      <c r="I38" s="1132"/>
      <c r="J38" s="1133"/>
      <c r="K38" s="297" t="s">
        <v>480</v>
      </c>
      <c r="L38" s="297" t="s">
        <v>480</v>
      </c>
      <c r="M38" s="298">
        <v>6</v>
      </c>
      <c r="N38" s="299" t="s">
        <v>480</v>
      </c>
      <c r="O38" s="293"/>
    </row>
    <row r="39" spans="1:16">
      <c r="A39" s="248"/>
      <c r="B39" s="244"/>
      <c r="C39" s="244"/>
      <c r="D39" s="244"/>
      <c r="E39" s="244"/>
      <c r="F39" s="244"/>
      <c r="G39" s="1131" t="s">
        <v>501</v>
      </c>
      <c r="H39" s="1132"/>
      <c r="I39" s="1132"/>
      <c r="J39" s="1133"/>
      <c r="K39" s="300">
        <v>-16540</v>
      </c>
      <c r="L39" s="300">
        <v>-296</v>
      </c>
      <c r="M39" s="301">
        <v>-5332</v>
      </c>
      <c r="N39" s="302">
        <v>-94.4</v>
      </c>
      <c r="O39" s="293"/>
    </row>
    <row r="40" spans="1:16" ht="27" customHeight="1">
      <c r="A40" s="248"/>
      <c r="B40" s="244"/>
      <c r="C40" s="244"/>
      <c r="D40" s="244"/>
      <c r="E40" s="244"/>
      <c r="F40" s="244"/>
      <c r="G40" s="1128" t="s">
        <v>502</v>
      </c>
      <c r="H40" s="1129"/>
      <c r="I40" s="1129"/>
      <c r="J40" s="1130"/>
      <c r="K40" s="300">
        <v>-1515549</v>
      </c>
      <c r="L40" s="300">
        <v>-27129</v>
      </c>
      <c r="M40" s="301">
        <v>-35626</v>
      </c>
      <c r="N40" s="302">
        <v>-23.9</v>
      </c>
      <c r="O40" s="293"/>
    </row>
    <row r="41" spans="1:16">
      <c r="A41" s="248"/>
      <c r="B41" s="244"/>
      <c r="C41" s="244"/>
      <c r="D41" s="244"/>
      <c r="E41" s="244"/>
      <c r="F41" s="244"/>
      <c r="G41" s="1134" t="s">
        <v>280</v>
      </c>
      <c r="H41" s="1135"/>
      <c r="I41" s="1135"/>
      <c r="J41" s="1136"/>
      <c r="K41" s="294">
        <v>1524431</v>
      </c>
      <c r="L41" s="300">
        <v>27288</v>
      </c>
      <c r="M41" s="301">
        <v>17897</v>
      </c>
      <c r="N41" s="302">
        <v>52.5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1844060</v>
      </c>
      <c r="J51" s="320">
        <v>32148</v>
      </c>
      <c r="K51" s="321">
        <v>31.8</v>
      </c>
      <c r="L51" s="322">
        <v>58009</v>
      </c>
      <c r="M51" s="323">
        <v>16.5</v>
      </c>
      <c r="N51" s="324">
        <v>15.3</v>
      </c>
    </row>
    <row r="52" spans="1:14">
      <c r="A52" s="248"/>
      <c r="B52" s="244"/>
      <c r="C52" s="244"/>
      <c r="D52" s="244"/>
      <c r="E52" s="244"/>
      <c r="F52" s="244"/>
      <c r="G52" s="325"/>
      <c r="H52" s="326" t="s">
        <v>513</v>
      </c>
      <c r="I52" s="327">
        <v>1587075</v>
      </c>
      <c r="J52" s="328">
        <v>27668</v>
      </c>
      <c r="K52" s="329">
        <v>34.9</v>
      </c>
      <c r="L52" s="330">
        <v>32190</v>
      </c>
      <c r="M52" s="331">
        <v>20.399999999999999</v>
      </c>
      <c r="N52" s="332">
        <v>14.5</v>
      </c>
    </row>
    <row r="53" spans="1:14">
      <c r="A53" s="248"/>
      <c r="B53" s="244"/>
      <c r="C53" s="244"/>
      <c r="D53" s="244"/>
      <c r="E53" s="244"/>
      <c r="F53" s="244"/>
      <c r="G53" s="310" t="s">
        <v>514</v>
      </c>
      <c r="H53" s="311"/>
      <c r="I53" s="319">
        <v>2729826</v>
      </c>
      <c r="J53" s="320">
        <v>48046</v>
      </c>
      <c r="K53" s="321">
        <v>49.5</v>
      </c>
      <c r="L53" s="322">
        <v>61882</v>
      </c>
      <c r="M53" s="323">
        <v>6.7</v>
      </c>
      <c r="N53" s="324">
        <v>42.8</v>
      </c>
    </row>
    <row r="54" spans="1:14">
      <c r="A54" s="248"/>
      <c r="B54" s="244"/>
      <c r="C54" s="244"/>
      <c r="D54" s="244"/>
      <c r="E54" s="244"/>
      <c r="F54" s="244"/>
      <c r="G54" s="325"/>
      <c r="H54" s="326" t="s">
        <v>513</v>
      </c>
      <c r="I54" s="327">
        <v>1495192</v>
      </c>
      <c r="J54" s="328">
        <v>26316</v>
      </c>
      <c r="K54" s="329">
        <v>-4.9000000000000004</v>
      </c>
      <c r="L54" s="330">
        <v>32175</v>
      </c>
      <c r="M54" s="331">
        <v>0</v>
      </c>
      <c r="N54" s="332">
        <v>-4.9000000000000004</v>
      </c>
    </row>
    <row r="55" spans="1:14">
      <c r="A55" s="248"/>
      <c r="B55" s="244"/>
      <c r="C55" s="244"/>
      <c r="D55" s="244"/>
      <c r="E55" s="244"/>
      <c r="F55" s="244"/>
      <c r="G55" s="310" t="s">
        <v>515</v>
      </c>
      <c r="H55" s="311"/>
      <c r="I55" s="319">
        <v>3651309</v>
      </c>
      <c r="J55" s="320">
        <v>64796</v>
      </c>
      <c r="K55" s="321">
        <v>34.9</v>
      </c>
      <c r="L55" s="322">
        <v>47569</v>
      </c>
      <c r="M55" s="323">
        <v>-23.1</v>
      </c>
      <c r="N55" s="324">
        <v>58</v>
      </c>
    </row>
    <row r="56" spans="1:14">
      <c r="A56" s="248"/>
      <c r="B56" s="244"/>
      <c r="C56" s="244"/>
      <c r="D56" s="244"/>
      <c r="E56" s="244"/>
      <c r="F56" s="244"/>
      <c r="G56" s="325"/>
      <c r="H56" s="326" t="s">
        <v>513</v>
      </c>
      <c r="I56" s="327">
        <v>1851611</v>
      </c>
      <c r="J56" s="328">
        <v>32859</v>
      </c>
      <c r="K56" s="329">
        <v>24.9</v>
      </c>
      <c r="L56" s="330">
        <v>26255</v>
      </c>
      <c r="M56" s="331">
        <v>-18.399999999999999</v>
      </c>
      <c r="N56" s="332">
        <v>43.3</v>
      </c>
    </row>
    <row r="57" spans="1:14">
      <c r="A57" s="248"/>
      <c r="B57" s="244"/>
      <c r="C57" s="244"/>
      <c r="D57" s="244"/>
      <c r="E57" s="244"/>
      <c r="F57" s="244"/>
      <c r="G57" s="310" t="s">
        <v>516</v>
      </c>
      <c r="H57" s="311"/>
      <c r="I57" s="319">
        <v>2503984</v>
      </c>
      <c r="J57" s="320">
        <v>44527</v>
      </c>
      <c r="K57" s="321">
        <v>-31.3</v>
      </c>
      <c r="L57" s="322">
        <v>50880</v>
      </c>
      <c r="M57" s="323">
        <v>7</v>
      </c>
      <c r="N57" s="324">
        <v>-38.299999999999997</v>
      </c>
    </row>
    <row r="58" spans="1:14">
      <c r="A58" s="248"/>
      <c r="B58" s="244"/>
      <c r="C58" s="244"/>
      <c r="D58" s="244"/>
      <c r="E58" s="244"/>
      <c r="F58" s="244"/>
      <c r="G58" s="325"/>
      <c r="H58" s="326" t="s">
        <v>513</v>
      </c>
      <c r="I58" s="327">
        <v>1396355</v>
      </c>
      <c r="J58" s="328">
        <v>24831</v>
      </c>
      <c r="K58" s="329">
        <v>-24.4</v>
      </c>
      <c r="L58" s="330">
        <v>26879</v>
      </c>
      <c r="M58" s="331">
        <v>2.4</v>
      </c>
      <c r="N58" s="332">
        <v>-26.8</v>
      </c>
    </row>
    <row r="59" spans="1:14">
      <c r="A59" s="248"/>
      <c r="B59" s="244"/>
      <c r="C59" s="244"/>
      <c r="D59" s="244"/>
      <c r="E59" s="244"/>
      <c r="F59" s="244"/>
      <c r="G59" s="310" t="s">
        <v>517</v>
      </c>
      <c r="H59" s="311"/>
      <c r="I59" s="319">
        <v>2241103</v>
      </c>
      <c r="J59" s="320">
        <v>40117</v>
      </c>
      <c r="K59" s="321">
        <v>-9.9</v>
      </c>
      <c r="L59" s="322">
        <v>63956</v>
      </c>
      <c r="M59" s="323">
        <v>25.7</v>
      </c>
      <c r="N59" s="324">
        <v>-35.6</v>
      </c>
    </row>
    <row r="60" spans="1:14">
      <c r="A60" s="248"/>
      <c r="B60" s="244"/>
      <c r="C60" s="244"/>
      <c r="D60" s="244"/>
      <c r="E60" s="244"/>
      <c r="F60" s="244"/>
      <c r="G60" s="325"/>
      <c r="H60" s="326" t="s">
        <v>513</v>
      </c>
      <c r="I60" s="333">
        <v>1159570</v>
      </c>
      <c r="J60" s="328">
        <v>20757</v>
      </c>
      <c r="K60" s="329">
        <v>-16.399999999999999</v>
      </c>
      <c r="L60" s="330">
        <v>29239</v>
      </c>
      <c r="M60" s="331">
        <v>8.8000000000000007</v>
      </c>
      <c r="N60" s="332">
        <v>-25.2</v>
      </c>
    </row>
    <row r="61" spans="1:14">
      <c r="A61" s="248"/>
      <c r="B61" s="244"/>
      <c r="C61" s="244"/>
      <c r="D61" s="244"/>
      <c r="E61" s="244"/>
      <c r="F61" s="244"/>
      <c r="G61" s="310" t="s">
        <v>518</v>
      </c>
      <c r="H61" s="334"/>
      <c r="I61" s="335">
        <v>2594056</v>
      </c>
      <c r="J61" s="336">
        <v>45927</v>
      </c>
      <c r="K61" s="337">
        <v>15</v>
      </c>
      <c r="L61" s="338">
        <v>56459</v>
      </c>
      <c r="M61" s="339">
        <v>6.6</v>
      </c>
      <c r="N61" s="324">
        <v>8.4</v>
      </c>
    </row>
    <row r="62" spans="1:14">
      <c r="A62" s="248"/>
      <c r="B62" s="244"/>
      <c r="C62" s="244"/>
      <c r="D62" s="244"/>
      <c r="E62" s="244"/>
      <c r="F62" s="244"/>
      <c r="G62" s="325"/>
      <c r="H62" s="326" t="s">
        <v>513</v>
      </c>
      <c r="I62" s="327">
        <v>1497961</v>
      </c>
      <c r="J62" s="328">
        <v>26486</v>
      </c>
      <c r="K62" s="329">
        <v>2.8</v>
      </c>
      <c r="L62" s="330">
        <v>29348</v>
      </c>
      <c r="M62" s="331">
        <v>2.6</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9.1</v>
      </c>
      <c r="G47" s="12">
        <v>10.130000000000001</v>
      </c>
      <c r="H47" s="12">
        <v>12.28</v>
      </c>
      <c r="I47" s="12">
        <v>15.33</v>
      </c>
      <c r="J47" s="13">
        <v>17.43</v>
      </c>
    </row>
    <row r="48" spans="2:10" ht="57.75" customHeight="1">
      <c r="B48" s="14"/>
      <c r="C48" s="1139" t="s">
        <v>4</v>
      </c>
      <c r="D48" s="1139"/>
      <c r="E48" s="1140"/>
      <c r="F48" s="15">
        <v>6.37</v>
      </c>
      <c r="G48" s="16">
        <v>6.77</v>
      </c>
      <c r="H48" s="16">
        <v>6.73</v>
      </c>
      <c r="I48" s="16">
        <v>5.47</v>
      </c>
      <c r="J48" s="17">
        <v>8.51</v>
      </c>
    </row>
    <row r="49" spans="2:10" ht="57.75" customHeight="1" thickBot="1">
      <c r="B49" s="18"/>
      <c r="C49" s="1141" t="s">
        <v>5</v>
      </c>
      <c r="D49" s="1141"/>
      <c r="E49" s="1142"/>
      <c r="F49" s="19">
        <v>4.79</v>
      </c>
      <c r="G49" s="20">
        <v>1.77</v>
      </c>
      <c r="H49" s="20">
        <v>2.14</v>
      </c>
      <c r="I49" s="20">
        <v>2</v>
      </c>
      <c r="J49" s="21">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t="s">
        <v>526</v>
      </c>
      <c r="G34" s="33" t="s">
        <v>526</v>
      </c>
      <c r="H34" s="33" t="s">
        <v>526</v>
      </c>
      <c r="I34" s="33" t="s">
        <v>527</v>
      </c>
      <c r="J34" s="34" t="s">
        <v>528</v>
      </c>
      <c r="K34" s="22"/>
      <c r="L34" s="22"/>
      <c r="M34" s="22"/>
      <c r="N34" s="22"/>
      <c r="O34" s="22"/>
      <c r="P34" s="22"/>
    </row>
    <row r="35" spans="1:16" ht="39" customHeight="1">
      <c r="A35" s="22"/>
      <c r="B35" s="35"/>
      <c r="C35" s="1143" t="s">
        <v>529</v>
      </c>
      <c r="D35" s="1144"/>
      <c r="E35" s="1145"/>
      <c r="F35" s="36">
        <v>13.04</v>
      </c>
      <c r="G35" s="37">
        <v>15.48</v>
      </c>
      <c r="H35" s="37">
        <v>18.510000000000002</v>
      </c>
      <c r="I35" s="37">
        <v>22.55</v>
      </c>
      <c r="J35" s="38">
        <v>25.73</v>
      </c>
      <c r="K35" s="22"/>
      <c r="L35" s="22"/>
      <c r="M35" s="22"/>
      <c r="N35" s="22"/>
      <c r="O35" s="22"/>
      <c r="P35" s="22"/>
    </row>
    <row r="36" spans="1:16" ht="39" customHeight="1">
      <c r="A36" s="22"/>
      <c r="B36" s="35"/>
      <c r="C36" s="1143" t="s">
        <v>530</v>
      </c>
      <c r="D36" s="1144"/>
      <c r="E36" s="1145"/>
      <c r="F36" s="36">
        <v>7.72</v>
      </c>
      <c r="G36" s="37">
        <v>8.31</v>
      </c>
      <c r="H36" s="37">
        <v>8.99</v>
      </c>
      <c r="I36" s="37">
        <v>9.32</v>
      </c>
      <c r="J36" s="38">
        <v>9.73</v>
      </c>
      <c r="K36" s="22"/>
      <c r="L36" s="22"/>
      <c r="M36" s="22"/>
      <c r="N36" s="22"/>
      <c r="O36" s="22"/>
      <c r="P36" s="22"/>
    </row>
    <row r="37" spans="1:16" ht="39" customHeight="1">
      <c r="A37" s="22"/>
      <c r="B37" s="35"/>
      <c r="C37" s="1143" t="s">
        <v>531</v>
      </c>
      <c r="D37" s="1144"/>
      <c r="E37" s="1145"/>
      <c r="F37" s="36">
        <v>6.81</v>
      </c>
      <c r="G37" s="37">
        <v>7.13</v>
      </c>
      <c r="H37" s="37">
        <v>7.05</v>
      </c>
      <c r="I37" s="37">
        <v>5.47</v>
      </c>
      <c r="J37" s="38">
        <v>8.51</v>
      </c>
      <c r="K37" s="22"/>
      <c r="L37" s="22"/>
      <c r="M37" s="22"/>
      <c r="N37" s="22"/>
      <c r="O37" s="22"/>
      <c r="P37" s="22"/>
    </row>
    <row r="38" spans="1:16" ht="39" customHeight="1">
      <c r="A38" s="22"/>
      <c r="B38" s="35"/>
      <c r="C38" s="1143" t="s">
        <v>532</v>
      </c>
      <c r="D38" s="1144"/>
      <c r="E38" s="1145"/>
      <c r="F38" s="36">
        <v>0.26</v>
      </c>
      <c r="G38" s="37">
        <v>0.19</v>
      </c>
      <c r="H38" s="37">
        <v>0.55000000000000004</v>
      </c>
      <c r="I38" s="37">
        <v>0.73</v>
      </c>
      <c r="J38" s="38">
        <v>0.85</v>
      </c>
      <c r="K38" s="22"/>
      <c r="L38" s="22"/>
      <c r="M38" s="22"/>
      <c r="N38" s="22"/>
      <c r="O38" s="22"/>
      <c r="P38" s="22"/>
    </row>
    <row r="39" spans="1:16" ht="39" customHeight="1">
      <c r="A39" s="22"/>
      <c r="B39" s="35"/>
      <c r="C39" s="1143" t="s">
        <v>533</v>
      </c>
      <c r="D39" s="1144"/>
      <c r="E39" s="1145"/>
      <c r="F39" s="36" t="s">
        <v>534</v>
      </c>
      <c r="G39" s="37" t="s">
        <v>535</v>
      </c>
      <c r="H39" s="37" t="s">
        <v>536</v>
      </c>
      <c r="I39" s="37">
        <v>0</v>
      </c>
      <c r="J39" s="38">
        <v>0.16</v>
      </c>
      <c r="K39" s="22"/>
      <c r="L39" s="22"/>
      <c r="M39" s="22"/>
      <c r="N39" s="22"/>
      <c r="O39" s="22"/>
      <c r="P39" s="22"/>
    </row>
    <row r="40" spans="1:16" ht="39" customHeight="1">
      <c r="A40" s="22"/>
      <c r="B40" s="35"/>
      <c r="C40" s="1143" t="s">
        <v>537</v>
      </c>
      <c r="D40" s="1144"/>
      <c r="E40" s="1145"/>
      <c r="F40" s="36">
        <v>3.23</v>
      </c>
      <c r="G40" s="37">
        <v>2.4900000000000002</v>
      </c>
      <c r="H40" s="37">
        <v>2.09</v>
      </c>
      <c r="I40" s="37">
        <v>0.56000000000000005</v>
      </c>
      <c r="J40" s="38">
        <v>0.1</v>
      </c>
      <c r="K40" s="22"/>
      <c r="L40" s="22"/>
      <c r="M40" s="22"/>
      <c r="N40" s="22"/>
      <c r="O40" s="22"/>
      <c r="P40" s="22"/>
    </row>
    <row r="41" spans="1:16" ht="39" customHeight="1">
      <c r="A41" s="22"/>
      <c r="B41" s="35"/>
      <c r="C41" s="1143" t="s">
        <v>538</v>
      </c>
      <c r="D41" s="1144"/>
      <c r="E41" s="1145"/>
      <c r="F41" s="36">
        <v>0.02</v>
      </c>
      <c r="G41" s="37">
        <v>0.01</v>
      </c>
      <c r="H41" s="37">
        <v>0.01</v>
      </c>
      <c r="I41" s="37">
        <v>0.01</v>
      </c>
      <c r="J41" s="38">
        <v>0</v>
      </c>
      <c r="K41" s="22"/>
      <c r="L41" s="22"/>
      <c r="M41" s="22"/>
      <c r="N41" s="22"/>
      <c r="O41" s="22"/>
      <c r="P41" s="22"/>
    </row>
    <row r="42" spans="1:16" ht="39" customHeight="1">
      <c r="A42" s="22"/>
      <c r="B42" s="39"/>
      <c r="C42" s="1143" t="s">
        <v>539</v>
      </c>
      <c r="D42" s="1144"/>
      <c r="E42" s="1145"/>
      <c r="F42" s="36" t="s">
        <v>540</v>
      </c>
      <c r="G42" s="37" t="s">
        <v>541</v>
      </c>
      <c r="H42" s="37" t="s">
        <v>542</v>
      </c>
      <c r="I42" s="37" t="s">
        <v>480</v>
      </c>
      <c r="J42" s="38" t="s">
        <v>480</v>
      </c>
      <c r="K42" s="22"/>
      <c r="L42" s="22"/>
      <c r="M42" s="22"/>
      <c r="N42" s="22"/>
      <c r="O42" s="22"/>
      <c r="P42" s="22"/>
    </row>
    <row r="43" spans="1:16" ht="39" customHeight="1" thickBot="1">
      <c r="A43" s="22"/>
      <c r="B43" s="40"/>
      <c r="C43" s="1146" t="s">
        <v>543</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2690</v>
      </c>
      <c r="L45" s="60">
        <v>2740</v>
      </c>
      <c r="M45" s="60">
        <v>2611</v>
      </c>
      <c r="N45" s="60">
        <v>2478</v>
      </c>
      <c r="O45" s="61">
        <v>2383</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541</v>
      </c>
      <c r="L48" s="64">
        <v>595</v>
      </c>
      <c r="M48" s="64">
        <v>585</v>
      </c>
      <c r="N48" s="64">
        <v>574</v>
      </c>
      <c r="O48" s="65">
        <v>565</v>
      </c>
      <c r="P48" s="48"/>
      <c r="Q48" s="48"/>
      <c r="R48" s="48"/>
      <c r="S48" s="48"/>
      <c r="T48" s="48"/>
      <c r="U48" s="48"/>
    </row>
    <row r="49" spans="1:21" ht="30.75" customHeight="1">
      <c r="A49" s="48"/>
      <c r="B49" s="1161"/>
      <c r="C49" s="1162"/>
      <c r="D49" s="62"/>
      <c r="E49" s="1153" t="s">
        <v>16</v>
      </c>
      <c r="F49" s="1153"/>
      <c r="G49" s="1153"/>
      <c r="H49" s="1153"/>
      <c r="I49" s="1153"/>
      <c r="J49" s="1154"/>
      <c r="K49" s="63">
        <v>187</v>
      </c>
      <c r="L49" s="64">
        <v>187</v>
      </c>
      <c r="M49" s="64">
        <v>158</v>
      </c>
      <c r="N49" s="64">
        <v>107</v>
      </c>
      <c r="O49" s="65">
        <v>107</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1517</v>
      </c>
      <c r="L52" s="64">
        <v>1511</v>
      </c>
      <c r="M52" s="64">
        <v>1507</v>
      </c>
      <c r="N52" s="64">
        <v>1518</v>
      </c>
      <c r="O52" s="65">
        <v>1533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1902</v>
      </c>
      <c r="L53" s="69">
        <v>2012</v>
      </c>
      <c r="M53" s="69">
        <v>1848</v>
      </c>
      <c r="N53" s="69">
        <v>1642</v>
      </c>
      <c r="O53" s="70">
        <v>1523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21607</v>
      </c>
      <c r="J41" s="83">
        <v>21028</v>
      </c>
      <c r="K41" s="83">
        <v>21152</v>
      </c>
      <c r="L41" s="83">
        <v>20946</v>
      </c>
      <c r="M41" s="84">
        <v>21843</v>
      </c>
    </row>
    <row r="42" spans="2:13" ht="27.75" customHeight="1">
      <c r="B42" s="1169"/>
      <c r="C42" s="1170"/>
      <c r="D42" s="85"/>
      <c r="E42" s="1175" t="s">
        <v>26</v>
      </c>
      <c r="F42" s="1175"/>
      <c r="G42" s="1175"/>
      <c r="H42" s="1176"/>
      <c r="I42" s="86">
        <v>16</v>
      </c>
      <c r="J42" s="87">
        <v>15</v>
      </c>
      <c r="K42" s="87">
        <v>14</v>
      </c>
      <c r="L42" s="87">
        <v>13</v>
      </c>
      <c r="M42" s="88">
        <v>12</v>
      </c>
    </row>
    <row r="43" spans="2:13" ht="27.75" customHeight="1">
      <c r="B43" s="1169"/>
      <c r="C43" s="1170"/>
      <c r="D43" s="85"/>
      <c r="E43" s="1175" t="s">
        <v>27</v>
      </c>
      <c r="F43" s="1175"/>
      <c r="G43" s="1175"/>
      <c r="H43" s="1176"/>
      <c r="I43" s="86">
        <v>7225</v>
      </c>
      <c r="J43" s="87">
        <v>7207</v>
      </c>
      <c r="K43" s="87">
        <v>7289</v>
      </c>
      <c r="L43" s="87">
        <v>7431</v>
      </c>
      <c r="M43" s="88">
        <v>7657</v>
      </c>
    </row>
    <row r="44" spans="2:13" ht="27.75" customHeight="1">
      <c r="B44" s="1169"/>
      <c r="C44" s="1170"/>
      <c r="D44" s="85"/>
      <c r="E44" s="1175" t="s">
        <v>28</v>
      </c>
      <c r="F44" s="1175"/>
      <c r="G44" s="1175"/>
      <c r="H44" s="1176"/>
      <c r="I44" s="86">
        <v>643</v>
      </c>
      <c r="J44" s="87">
        <v>466</v>
      </c>
      <c r="K44" s="87">
        <v>316</v>
      </c>
      <c r="L44" s="87">
        <v>214</v>
      </c>
      <c r="M44" s="88">
        <v>110</v>
      </c>
    </row>
    <row r="45" spans="2:13" ht="27.75" customHeight="1">
      <c r="B45" s="1169"/>
      <c r="C45" s="1170"/>
      <c r="D45" s="85"/>
      <c r="E45" s="1175" t="s">
        <v>29</v>
      </c>
      <c r="F45" s="1175"/>
      <c r="G45" s="1175"/>
      <c r="H45" s="1176"/>
      <c r="I45" s="86">
        <v>6251</v>
      </c>
      <c r="J45" s="87">
        <v>6023</v>
      </c>
      <c r="K45" s="87">
        <v>5799</v>
      </c>
      <c r="L45" s="87">
        <v>5582</v>
      </c>
      <c r="M45" s="88">
        <v>4930</v>
      </c>
    </row>
    <row r="46" spans="2:13" ht="27.75" customHeight="1">
      <c r="B46" s="1169"/>
      <c r="C46" s="1170"/>
      <c r="D46" s="85"/>
      <c r="E46" s="1175" t="s">
        <v>30</v>
      </c>
      <c r="F46" s="1175"/>
      <c r="G46" s="1175"/>
      <c r="H46" s="1176"/>
      <c r="I46" s="86">
        <v>1043</v>
      </c>
      <c r="J46" s="87">
        <v>1043</v>
      </c>
      <c r="K46" s="87">
        <v>1055</v>
      </c>
      <c r="L46" s="87">
        <v>1060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2337</v>
      </c>
      <c r="J49" s="87">
        <v>2992</v>
      </c>
      <c r="K49" s="87">
        <v>3634</v>
      </c>
      <c r="L49" s="87">
        <v>4163</v>
      </c>
      <c r="M49" s="88">
        <v>4274</v>
      </c>
    </row>
    <row r="50" spans="2:13" ht="27.75" customHeight="1">
      <c r="B50" s="1169"/>
      <c r="C50" s="1170"/>
      <c r="D50" s="85"/>
      <c r="E50" s="1175" t="s">
        <v>35</v>
      </c>
      <c r="F50" s="1175"/>
      <c r="G50" s="1175"/>
      <c r="H50" s="1176"/>
      <c r="I50" s="86">
        <v>102</v>
      </c>
      <c r="J50" s="87">
        <v>78</v>
      </c>
      <c r="K50" s="87">
        <v>58</v>
      </c>
      <c r="L50" s="87">
        <v>45</v>
      </c>
      <c r="M50" s="88">
        <v>37</v>
      </c>
    </row>
    <row r="51" spans="2:13" ht="27.75" customHeight="1">
      <c r="B51" s="1171"/>
      <c r="C51" s="1172"/>
      <c r="D51" s="85"/>
      <c r="E51" s="1175" t="s">
        <v>36</v>
      </c>
      <c r="F51" s="1175"/>
      <c r="G51" s="1175"/>
      <c r="H51" s="1176"/>
      <c r="I51" s="86">
        <v>15486</v>
      </c>
      <c r="J51" s="87">
        <v>15825</v>
      </c>
      <c r="K51" s="87">
        <v>16258</v>
      </c>
      <c r="L51" s="87">
        <v>16592</v>
      </c>
      <c r="M51" s="88">
        <v>17290</v>
      </c>
    </row>
    <row r="52" spans="2:13" ht="27.75" customHeight="1" thickBot="1">
      <c r="B52" s="1179" t="s">
        <v>37</v>
      </c>
      <c r="C52" s="1180"/>
      <c r="D52" s="90"/>
      <c r="E52" s="1181" t="s">
        <v>38</v>
      </c>
      <c r="F52" s="1181"/>
      <c r="G52" s="1181"/>
      <c r="H52" s="1182"/>
      <c r="I52" s="91">
        <v>18861</v>
      </c>
      <c r="J52" s="92">
        <v>16887</v>
      </c>
      <c r="K52" s="92">
        <v>15676</v>
      </c>
      <c r="L52" s="92">
        <v>14446</v>
      </c>
      <c r="M52" s="93">
        <v>12949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32148</v>
      </c>
      <c r="E3" s="116"/>
      <c r="F3" s="117">
        <v>58009</v>
      </c>
      <c r="G3" s="118"/>
      <c r="H3" s="119"/>
    </row>
    <row r="4" spans="1:8">
      <c r="A4" s="120"/>
      <c r="B4" s="121"/>
      <c r="C4" s="122"/>
      <c r="D4" s="123">
        <v>27668</v>
      </c>
      <c r="E4" s="124"/>
      <c r="F4" s="125">
        <v>32190</v>
      </c>
      <c r="G4" s="126"/>
      <c r="H4" s="127"/>
    </row>
    <row r="5" spans="1:8">
      <c r="A5" s="108" t="s">
        <v>514</v>
      </c>
      <c r="B5" s="113"/>
      <c r="C5" s="114"/>
      <c r="D5" s="115">
        <v>48046</v>
      </c>
      <c r="E5" s="116"/>
      <c r="F5" s="117">
        <v>61882</v>
      </c>
      <c r="G5" s="118"/>
      <c r="H5" s="119"/>
    </row>
    <row r="6" spans="1:8">
      <c r="A6" s="120"/>
      <c r="B6" s="121"/>
      <c r="C6" s="122"/>
      <c r="D6" s="123">
        <v>26316</v>
      </c>
      <c r="E6" s="124"/>
      <c r="F6" s="125">
        <v>32175</v>
      </c>
      <c r="G6" s="126"/>
      <c r="H6" s="127"/>
    </row>
    <row r="7" spans="1:8">
      <c r="A7" s="108" t="s">
        <v>515</v>
      </c>
      <c r="B7" s="113"/>
      <c r="C7" s="114"/>
      <c r="D7" s="115">
        <v>64796</v>
      </c>
      <c r="E7" s="116"/>
      <c r="F7" s="117">
        <v>47569</v>
      </c>
      <c r="G7" s="118"/>
      <c r="H7" s="119"/>
    </row>
    <row r="8" spans="1:8">
      <c r="A8" s="120"/>
      <c r="B8" s="121"/>
      <c r="C8" s="122"/>
      <c r="D8" s="123">
        <v>32859</v>
      </c>
      <c r="E8" s="124"/>
      <c r="F8" s="125">
        <v>26255</v>
      </c>
      <c r="G8" s="126"/>
      <c r="H8" s="127"/>
    </row>
    <row r="9" spans="1:8">
      <c r="A9" s="108" t="s">
        <v>516</v>
      </c>
      <c r="B9" s="113"/>
      <c r="C9" s="114"/>
      <c r="D9" s="115">
        <v>44527</v>
      </c>
      <c r="E9" s="116"/>
      <c r="F9" s="117">
        <v>50880</v>
      </c>
      <c r="G9" s="118"/>
      <c r="H9" s="119"/>
    </row>
    <row r="10" spans="1:8">
      <c r="A10" s="120"/>
      <c r="B10" s="121"/>
      <c r="C10" s="122"/>
      <c r="D10" s="123">
        <v>24831</v>
      </c>
      <c r="E10" s="124"/>
      <c r="F10" s="125">
        <v>26879</v>
      </c>
      <c r="G10" s="126"/>
      <c r="H10" s="127"/>
    </row>
    <row r="11" spans="1:8">
      <c r="A11" s="108" t="s">
        <v>517</v>
      </c>
      <c r="B11" s="113"/>
      <c r="C11" s="114"/>
      <c r="D11" s="115">
        <v>40117</v>
      </c>
      <c r="E11" s="116"/>
      <c r="F11" s="117">
        <v>63956</v>
      </c>
      <c r="G11" s="118"/>
      <c r="H11" s="119"/>
    </row>
    <row r="12" spans="1:8">
      <c r="A12" s="120"/>
      <c r="B12" s="121"/>
      <c r="C12" s="128"/>
      <c r="D12" s="123">
        <v>20757</v>
      </c>
      <c r="E12" s="124"/>
      <c r="F12" s="125">
        <v>29239</v>
      </c>
      <c r="G12" s="126"/>
      <c r="H12" s="127"/>
    </row>
    <row r="13" spans="1:8">
      <c r="A13" s="108"/>
      <c r="B13" s="113"/>
      <c r="C13" s="129"/>
      <c r="D13" s="130">
        <v>45927</v>
      </c>
      <c r="E13" s="131"/>
      <c r="F13" s="132">
        <v>56459</v>
      </c>
      <c r="G13" s="133"/>
      <c r="H13" s="119"/>
    </row>
    <row r="14" spans="1:8">
      <c r="A14" s="120"/>
      <c r="B14" s="121"/>
      <c r="C14" s="122"/>
      <c r="D14" s="123">
        <v>26486</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6.37</v>
      </c>
      <c r="C19" s="134">
        <f>ROUND(VALUE(SUBSTITUTE(実質収支比率等に係る経年分析!G$48,"▲","-")),2)</f>
        <v>6.77</v>
      </c>
      <c r="D19" s="134">
        <f>ROUND(VALUE(SUBSTITUTE(実質収支比率等に係る経年分析!H$48,"▲","-")),2)</f>
        <v>6.73</v>
      </c>
      <c r="E19" s="134">
        <f>ROUND(VALUE(SUBSTITUTE(実質収支比率等に係る経年分析!I$48,"▲","-")),2)</f>
        <v>5.47</v>
      </c>
      <c r="F19" s="134">
        <f>ROUND(VALUE(SUBSTITUTE(実質収支比率等に係る経年分析!J$48,"▲","-")),2)</f>
        <v>8.51</v>
      </c>
    </row>
    <row r="20" spans="1:11">
      <c r="A20" s="134" t="s">
        <v>43</v>
      </c>
      <c r="B20" s="134">
        <f>ROUND(VALUE(SUBSTITUTE(実質収支比率等に係る経年分析!F$47,"▲","-")),2)</f>
        <v>9.1</v>
      </c>
      <c r="C20" s="134">
        <f>ROUND(VALUE(SUBSTITUTE(実質収支比率等に係る経年分析!G$47,"▲","-")),2)</f>
        <v>10.130000000000001</v>
      </c>
      <c r="D20" s="134">
        <f>ROUND(VALUE(SUBSTITUTE(実質収支比率等に係る経年分析!H$47,"▲","-")),2)</f>
        <v>12.28</v>
      </c>
      <c r="E20" s="134">
        <f>ROUND(VALUE(SUBSTITUTE(実質収支比率等に係る経年分析!I$47,"▲","-")),2)</f>
        <v>15.33</v>
      </c>
      <c r="F20" s="134">
        <f>ROUND(VALUE(SUBSTITUTE(実質収支比率等に係る経年分析!J$47,"▲","-")),2)</f>
        <v>17.43</v>
      </c>
    </row>
    <row r="21" spans="1:11">
      <c r="A21" s="134" t="s">
        <v>44</v>
      </c>
      <c r="B21" s="134">
        <f>IF(ISNUMBER(VALUE(SUBSTITUTE(実質収支比率等に係る経年分析!F$49,"▲","-"))),ROUND(VALUE(SUBSTITUTE(実質収支比率等に係る経年分析!F$49,"▲","-")),2),NA())</f>
        <v>4.79</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2.14</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5.18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0.37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2.4900000000000002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0.56000000000000005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坂出港港湾整備事業特別会計</v>
      </c>
      <c r="B31" s="135">
        <f>IF(ROUND(VALUE(SUBSTITUTE(連結実質赤字比率に係る赤字・黒字の構成分析!F$39,"▲", "-")), 2) &lt; 0, ABS(ROUND(VALUE(SUBSTITUTE(連結実質赤字比率に係る赤字・黒字の構成分析!F$39,"▲", "-")), 2)), NA())</f>
        <v>1.05</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0.62</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0.25</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8.51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9.73</v>
      </c>
    </row>
    <row r="35" spans="1:16">
      <c r="A35" s="135" t="str">
        <f>IF(連結実質赤字比率に係る赤字・黒字の構成分析!C$35="",NA(),連結実質赤字比率に係る赤字・黒字の構成分析!C$35)</f>
        <v>市立病院事業会計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18.510000000000002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25.73</v>
      </c>
    </row>
    <row r="36" spans="1:16">
      <c r="A36" s="135" t="str">
        <f>IF(連結実質赤字比率に係る赤字・黒字の構成分析!C$34="",NA(),連結実質赤字比率に係る赤字・黒字の構成分析!C$34)</f>
        <v>国民健康保険与島診療所特別会計</v>
      </c>
      <c r="B36" s="135">
        <f>IF(ROUND(VALUE(SUBSTITUTE(連結実質赤字比率に係る赤字・黒字の構成分析!F$34,"▲", "-")), 2) &lt; 0, ABS(ROUND(VALUE(SUBSTITUTE(連結実質赤字比率に係る赤字・黒字の構成分析!F$34,"▲", "-")), 2)), NA())</f>
        <v>0.21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1517</v>
      </c>
      <c r="E42" s="136"/>
      <c r="F42" s="136"/>
      <c r="G42" s="136">
        <f>'実質公債費比率（分子）の構造'!L$52</f>
        <v>1511</v>
      </c>
      <c r="H42" s="136"/>
      <c r="I42" s="136"/>
      <c r="J42" s="136">
        <f>'実質公債費比率（分子）の構造'!M$52</f>
        <v>1507</v>
      </c>
      <c r="K42" s="136"/>
      <c r="L42" s="136"/>
      <c r="M42" s="136">
        <f>'実質公債費比率（分子）の構造'!N$52</f>
        <v>1518</v>
      </c>
      <c r="N42" s="136"/>
      <c r="O42" s="136"/>
      <c r="P42" s="136">
        <f>'実質公債費比率（分子）の構造'!O$52</f>
        <v>1533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187</v>
      </c>
      <c r="C45" s="136"/>
      <c r="D45" s="136"/>
      <c r="E45" s="136">
        <f>'実質公債費比率（分子）の構造'!L$49</f>
        <v>187</v>
      </c>
      <c r="F45" s="136"/>
      <c r="G45" s="136"/>
      <c r="H45" s="136">
        <f>'実質公債費比率（分子）の構造'!M$49</f>
        <v>158</v>
      </c>
      <c r="I45" s="136"/>
      <c r="J45" s="136"/>
      <c r="K45" s="136">
        <f>'実質公債費比率（分子）の構造'!N$49</f>
        <v>107</v>
      </c>
      <c r="L45" s="136"/>
      <c r="M45" s="136"/>
      <c r="N45" s="136">
        <f>'実質公債費比率（分子）の構造'!O$49</f>
        <v>107</v>
      </c>
      <c r="O45" s="136"/>
      <c r="P45" s="136"/>
    </row>
    <row r="46" spans="1:16">
      <c r="A46" s="136" t="s">
        <v>55</v>
      </c>
      <c r="B46" s="136">
        <f>'実質公債費比率（分子）の構造'!K$48</f>
        <v>541</v>
      </c>
      <c r="C46" s="136"/>
      <c r="D46" s="136"/>
      <c r="E46" s="136">
        <f>'実質公債費比率（分子）の構造'!L$48</f>
        <v>595</v>
      </c>
      <c r="F46" s="136"/>
      <c r="G46" s="136"/>
      <c r="H46" s="136">
        <f>'実質公債費比率（分子）の構造'!M$48</f>
        <v>585</v>
      </c>
      <c r="I46" s="136"/>
      <c r="J46" s="136"/>
      <c r="K46" s="136">
        <f>'実質公債費比率（分子）の構造'!N$48</f>
        <v>574</v>
      </c>
      <c r="L46" s="136"/>
      <c r="M46" s="136"/>
      <c r="N46" s="136">
        <f>'実質公債費比率（分子）の構造'!O$48</f>
        <v>565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2690</v>
      </c>
      <c r="C49" s="136"/>
      <c r="D49" s="136"/>
      <c r="E49" s="136">
        <f>'実質公債費比率（分子）の構造'!L$45</f>
        <v>2740</v>
      </c>
      <c r="F49" s="136"/>
      <c r="G49" s="136"/>
      <c r="H49" s="136">
        <f>'実質公債費比率（分子）の構造'!M$45</f>
        <v>2611</v>
      </c>
      <c r="I49" s="136"/>
      <c r="J49" s="136"/>
      <c r="K49" s="136">
        <f>'実質公債費比率（分子）の構造'!N$45</f>
        <v>2478</v>
      </c>
      <c r="L49" s="136"/>
      <c r="M49" s="136"/>
      <c r="N49" s="136">
        <f>'実質公債費比率（分子）の構造'!O$45</f>
        <v>2383</v>
      </c>
      <c r="O49" s="136"/>
      <c r="P49" s="136"/>
    </row>
    <row r="50" spans="1:16">
      <c r="A50" s="136" t="s">
        <v>59</v>
      </c>
      <c r="B50" s="136" t="e">
        <f>NA()</f>
        <v>#N/A</v>
      </c>
      <c r="C50" s="136">
        <f>IF(ISNUMBER('実質公債費比率（分子）の構造'!K$53),'実質公債費比率（分子）の構造'!K$53,NA())</f>
        <v>1902</v>
      </c>
      <c r="D50" s="136" t="e">
        <f>NA()</f>
        <v>#N/A</v>
      </c>
      <c r="E50" s="136" t="e">
        <f>NA()</f>
        <v>#N/A</v>
      </c>
      <c r="F50" s="136">
        <f>IF(ISNUMBER('実質公債費比率（分子）の構造'!L$53),'実質公債費比率（分子）の構造'!L$53,NA())</f>
        <v>2012</v>
      </c>
      <c r="G50" s="136" t="e">
        <f>NA()</f>
        <v>#N/A</v>
      </c>
      <c r="H50" s="136" t="e">
        <f>NA()</f>
        <v>#N/A</v>
      </c>
      <c r="I50" s="136">
        <f>IF(ISNUMBER('実質公債費比率（分子）の構造'!M$53),'実質公債費比率（分子）の構造'!M$53,NA())</f>
        <v>1848</v>
      </c>
      <c r="J50" s="136" t="e">
        <f>NA()</f>
        <v>#N/A</v>
      </c>
      <c r="K50" s="136" t="e">
        <f>NA()</f>
        <v>#N/A</v>
      </c>
      <c r="L50" s="136">
        <f>IF(ISNUMBER('実質公債費比率（分子）の構造'!N$53),'実質公債費比率（分子）の構造'!N$53,NA())</f>
        <v>1642</v>
      </c>
      <c r="M50" s="136" t="e">
        <f>NA()</f>
        <v>#N/A</v>
      </c>
      <c r="N50" s="136" t="e">
        <f>NA()</f>
        <v>#N/A</v>
      </c>
      <c r="O50" s="136">
        <f>IF(ISNUMBER('実質公債費比率（分子）の構造'!O$53),'実質公債費比率（分子）の構造'!O$53,NA())</f>
        <v>1523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15486</v>
      </c>
      <c r="E56" s="135"/>
      <c r="F56" s="135"/>
      <c r="G56" s="135">
        <f>'将来負担比率（分子）の構造'!J$51</f>
        <v>15825</v>
      </c>
      <c r="H56" s="135"/>
      <c r="I56" s="135"/>
      <c r="J56" s="135">
        <f>'将来負担比率（分子）の構造'!K$51</f>
        <v>16258</v>
      </c>
      <c r="K56" s="135"/>
      <c r="L56" s="135"/>
      <c r="M56" s="135">
        <f>'将来負担比率（分子）の構造'!L$51</f>
        <v>16592</v>
      </c>
      <c r="N56" s="135"/>
      <c r="O56" s="135"/>
      <c r="P56" s="135">
        <f>'将来負担比率（分子）の構造'!M$51</f>
        <v>17290</v>
      </c>
    </row>
    <row r="57" spans="1:16">
      <c r="A57" s="135" t="s">
        <v>35</v>
      </c>
      <c r="B57" s="135"/>
      <c r="C57" s="135"/>
      <c r="D57" s="135">
        <f>'将来負担比率（分子）の構造'!I$50</f>
        <v>102</v>
      </c>
      <c r="E57" s="135"/>
      <c r="F57" s="135"/>
      <c r="G57" s="135">
        <f>'将来負担比率（分子）の構造'!J$50</f>
        <v>78</v>
      </c>
      <c r="H57" s="135"/>
      <c r="I57" s="135"/>
      <c r="J57" s="135">
        <f>'将来負担比率（分子）の構造'!K$50</f>
        <v>58</v>
      </c>
      <c r="K57" s="135"/>
      <c r="L57" s="135"/>
      <c r="M57" s="135">
        <f>'将来負担比率（分子）の構造'!L$50</f>
        <v>45</v>
      </c>
      <c r="N57" s="135"/>
      <c r="O57" s="135"/>
      <c r="P57" s="135">
        <f>'将来負担比率（分子）の構造'!M$50</f>
        <v>37</v>
      </c>
    </row>
    <row r="58" spans="1:16">
      <c r="A58" s="135" t="s">
        <v>34</v>
      </c>
      <c r="B58" s="135"/>
      <c r="C58" s="135"/>
      <c r="D58" s="135">
        <f>'将来負担比率（分子）の構造'!I$49</f>
        <v>2337</v>
      </c>
      <c r="E58" s="135"/>
      <c r="F58" s="135"/>
      <c r="G58" s="135">
        <f>'将来負担比率（分子）の構造'!J$49</f>
        <v>2992</v>
      </c>
      <c r="H58" s="135"/>
      <c r="I58" s="135"/>
      <c r="J58" s="135">
        <f>'将来負担比率（分子）の構造'!K$49</f>
        <v>3634</v>
      </c>
      <c r="K58" s="135"/>
      <c r="L58" s="135"/>
      <c r="M58" s="135">
        <f>'将来負担比率（分子）の構造'!L$49</f>
        <v>4163</v>
      </c>
      <c r="N58" s="135"/>
      <c r="O58" s="135"/>
      <c r="P58" s="135">
        <f>'将来負担比率（分子）の構造'!M$49</f>
        <v>4274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1043</v>
      </c>
      <c r="C61" s="135"/>
      <c r="D61" s="135"/>
      <c r="E61" s="135">
        <f>'将来負担比率（分子）の構造'!J$46</f>
        <v>1043</v>
      </c>
      <c r="F61" s="135"/>
      <c r="G61" s="135"/>
      <c r="H61" s="135">
        <f>'将来負担比率（分子）の構造'!K$46</f>
        <v>1055</v>
      </c>
      <c r="I61" s="135"/>
      <c r="J61" s="135"/>
      <c r="K61" s="135">
        <f>'将来負担比率（分子）の構造'!L$46</f>
        <v>1060</v>
      </c>
      <c r="L61" s="135"/>
      <c r="M61" s="135"/>
      <c r="N61" s="135" t="str">
        <f>'将来負担比率（分子）の構造'!M$46</f>
        <v>-</v>
      </c>
      <c r="O61" s="135"/>
      <c r="P61" s="135"/>
    </row>
    <row r="62" spans="1:16">
      <c r="A62" s="135" t="s">
        <v>29</v>
      </c>
      <c r="B62" s="135">
        <f>'将来負担比率（分子）の構造'!I$45</f>
        <v>6251</v>
      </c>
      <c r="C62" s="135"/>
      <c r="D62" s="135"/>
      <c r="E62" s="135">
        <f>'将来負担比率（分子）の構造'!J$45</f>
        <v>6023</v>
      </c>
      <c r="F62" s="135"/>
      <c r="G62" s="135"/>
      <c r="H62" s="135">
        <f>'将来負担比率（分子）の構造'!K$45</f>
        <v>5799</v>
      </c>
      <c r="I62" s="135"/>
      <c r="J62" s="135"/>
      <c r="K62" s="135">
        <f>'将来負担比率（分子）の構造'!L$45</f>
        <v>5582</v>
      </c>
      <c r="L62" s="135"/>
      <c r="M62" s="135"/>
      <c r="N62" s="135">
        <f>'将来負担比率（分子）の構造'!M$45</f>
        <v>4930</v>
      </c>
      <c r="O62" s="135"/>
      <c r="P62" s="135"/>
    </row>
    <row r="63" spans="1:16">
      <c r="A63" s="135" t="s">
        <v>28</v>
      </c>
      <c r="B63" s="135">
        <f>'将来負担比率（分子）の構造'!I$44</f>
        <v>643</v>
      </c>
      <c r="C63" s="135"/>
      <c r="D63" s="135"/>
      <c r="E63" s="135">
        <f>'将来負担比率（分子）の構造'!J$44</f>
        <v>466</v>
      </c>
      <c r="F63" s="135"/>
      <c r="G63" s="135"/>
      <c r="H63" s="135">
        <f>'将来負担比率（分子）の構造'!K$44</f>
        <v>316</v>
      </c>
      <c r="I63" s="135"/>
      <c r="J63" s="135"/>
      <c r="K63" s="135">
        <f>'将来負担比率（分子）の構造'!L$44</f>
        <v>214</v>
      </c>
      <c r="L63" s="135"/>
      <c r="M63" s="135"/>
      <c r="N63" s="135">
        <f>'将来負担比率（分子）の構造'!M$44</f>
        <v>110</v>
      </c>
      <c r="O63" s="135"/>
      <c r="P63" s="135"/>
    </row>
    <row r="64" spans="1:16">
      <c r="A64" s="135" t="s">
        <v>27</v>
      </c>
      <c r="B64" s="135">
        <f>'将来負担比率（分子）の構造'!I$43</f>
        <v>7225</v>
      </c>
      <c r="C64" s="135"/>
      <c r="D64" s="135"/>
      <c r="E64" s="135">
        <f>'将来負担比率（分子）の構造'!J$43</f>
        <v>7207</v>
      </c>
      <c r="F64" s="135"/>
      <c r="G64" s="135"/>
      <c r="H64" s="135">
        <f>'将来負担比率（分子）の構造'!K$43</f>
        <v>7289</v>
      </c>
      <c r="I64" s="135"/>
      <c r="J64" s="135"/>
      <c r="K64" s="135">
        <f>'将来負担比率（分子）の構造'!L$43</f>
        <v>7431</v>
      </c>
      <c r="L64" s="135"/>
      <c r="M64" s="135"/>
      <c r="N64" s="135">
        <f>'将来負担比率（分子）の構造'!M$43</f>
        <v>7657</v>
      </c>
      <c r="O64" s="135"/>
      <c r="P64" s="135"/>
    </row>
    <row r="65" spans="1:16">
      <c r="A65" s="135" t="s">
        <v>26</v>
      </c>
      <c r="B65" s="135">
        <f>'将来負担比率（分子）の構造'!I$42</f>
        <v>16</v>
      </c>
      <c r="C65" s="135"/>
      <c r="D65" s="135"/>
      <c r="E65" s="135">
        <f>'将来負担比率（分子）の構造'!J$42</f>
        <v>15</v>
      </c>
      <c r="F65" s="135"/>
      <c r="G65" s="135"/>
      <c r="H65" s="135">
        <f>'将来負担比率（分子）の構造'!K$42</f>
        <v>14</v>
      </c>
      <c r="I65" s="135"/>
      <c r="J65" s="135"/>
      <c r="K65" s="135">
        <f>'将来負担比率（分子）の構造'!L$42</f>
        <v>13</v>
      </c>
      <c r="L65" s="135"/>
      <c r="M65" s="135"/>
      <c r="N65" s="135">
        <f>'将来負担比率（分子）の構造'!M$42</f>
        <v>12</v>
      </c>
      <c r="O65" s="135"/>
      <c r="P65" s="135"/>
    </row>
    <row r="66" spans="1:16">
      <c r="A66" s="135" t="s">
        <v>25</v>
      </c>
      <c r="B66" s="135">
        <f>'将来負担比率（分子）の構造'!I$41</f>
        <v>21607</v>
      </c>
      <c r="C66" s="135"/>
      <c r="D66" s="135"/>
      <c r="E66" s="135">
        <f>'将来負担比率（分子）の構造'!J$41</f>
        <v>21028</v>
      </c>
      <c r="F66" s="135"/>
      <c r="G66" s="135"/>
      <c r="H66" s="135">
        <f>'将来負担比率（分子）の構造'!K$41</f>
        <v>21152</v>
      </c>
      <c r="I66" s="135"/>
      <c r="J66" s="135"/>
      <c r="K66" s="135">
        <f>'将来負担比率（分子）の構造'!L$41</f>
        <v>20946</v>
      </c>
      <c r="L66" s="135"/>
      <c r="M66" s="135"/>
      <c r="N66" s="135">
        <f>'将来負担比率（分子）の構造'!M$41</f>
        <v>21843</v>
      </c>
      <c r="O66" s="135"/>
      <c r="P66" s="135"/>
    </row>
    <row r="67" spans="1:16">
      <c r="A67" s="135" t="s">
        <v>63</v>
      </c>
      <c r="B67" s="135" t="e">
        <f>NA()</f>
        <v>#N/A</v>
      </c>
      <c r="C67" s="135">
        <f>IF(ISNUMBER('将来負担比率（分子）の構造'!I$52), IF('将来負担比率（分子）の構造'!I$52 &lt; 0, 0, '将来負担比率（分子）の構造'!I$52), NA())</f>
        <v>18861</v>
      </c>
      <c r="D67" s="135" t="e">
        <f>NA()</f>
        <v>#N/A</v>
      </c>
      <c r="E67" s="135" t="e">
        <f>NA()</f>
        <v>#N/A</v>
      </c>
      <c r="F67" s="135">
        <f>IF(ISNUMBER('将来負担比率（分子）の構造'!J$52), IF('将来負担比率（分子）の構造'!J$52 &lt; 0, 0, '将来負担比率（分子）の構造'!J$52), NA())</f>
        <v>16887</v>
      </c>
      <c r="G67" s="135" t="e">
        <f>NA()</f>
        <v>#N/A</v>
      </c>
      <c r="H67" s="135" t="e">
        <f>NA()</f>
        <v>#N/A</v>
      </c>
      <c r="I67" s="135">
        <f>IF(ISNUMBER('将来負担比率（分子）の構造'!K$52), IF('将来負担比率（分子）の構造'!K$52 &lt; 0, 0, '将来負担比率（分子）の構造'!K$52), NA())</f>
        <v>15676</v>
      </c>
      <c r="J67" s="135" t="e">
        <f>NA()</f>
        <v>#N/A</v>
      </c>
      <c r="K67" s="135" t="e">
        <f>NA()</f>
        <v>#N/A</v>
      </c>
      <c r="L67" s="135">
        <f>IF(ISNUMBER('将来負担比率（分子）の構造'!L$52), IF('将来負担比率（分子）の構造'!L$52 &lt; 0, 0, '将来負担比率（分子）の構造'!L$52), NA())</f>
        <v>14446</v>
      </c>
      <c r="M67" s="135" t="e">
        <f>NA()</f>
        <v>#N/A</v>
      </c>
      <c r="N67" s="135" t="e">
        <f>NA()</f>
        <v>#N/A</v>
      </c>
      <c r="O67" s="135">
        <f>IF(ISNUMBER('将来負担比率（分子）の構造'!M$52), IF('将来負担比率（分子）の構造'!M$52 &lt; 0, 0, '将来負担比率（分子）の構造'!M$52), NA())</f>
        <v>12949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2015-04-27T07:22:02Z</cp:lastPrinted>
  <dcterms:created xsi:type="dcterms:W3CDTF">2015-02-17T07:33:24Z</dcterms:created>
  <dcterms:modified xsi:type="dcterms:W3CDTF">2015-05-11T12:37:18Z</dcterms:modified>
  <cp:category/>
</cp:coreProperties>
</file>