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全庁\zencyou\各種様式\04総務課\●契約係\★坂出市工事請負約款第25条スライド条項運用\★R8.6単品スライド運用\"/>
    </mc:Choice>
  </mc:AlternateContent>
  <xr:revisionPtr revIDLastSave="0" documentId="13_ncr:1_{40417802-2ED9-4273-90E7-DCC1E273AA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添(対象材料集計表)" sheetId="1" r:id="rId1"/>
    <sheet name="別添(対象材料集計表)(記載例)" sheetId="2" r:id="rId2"/>
  </sheets>
  <definedNames>
    <definedName name="_xlnm.Print_Area" localSheetId="0">'別添(対象材料集計表)'!$A$1:$BE$84</definedName>
    <definedName name="_xlnm.Print_Area" localSheetId="1">'別添(対象材料集計表)(記載例)'!$A$1:$BE$84</definedName>
    <definedName name="ｱ1">#REF!</definedName>
    <definedName name="ｻﾝﾌﾟﾙ1_ﾃﾞｰﾀ">#REF!</definedName>
    <definedName name="ｻﾝﾌﾟﾙ1_全体">#REF!</definedName>
    <definedName name="ｻﾝﾌﾟﾙ2_１号ﾃﾞｰﾀ">#REF!</definedName>
    <definedName name="ｻﾝﾌﾟﾙ2_１号全体">#REF!</definedName>
    <definedName name="ｻﾝﾌﾟﾙ2_２号ﾃﾞｰﾀ">#REF!</definedName>
    <definedName name="ｻﾝﾌﾟﾙ2_２号全体">#REF!</definedName>
    <definedName name="ﾒﾆｭｰ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J14" i="2" l="1"/>
  <c r="H9" i="2"/>
  <c r="AY64" i="2" l="1"/>
  <c r="AT64" i="2"/>
  <c r="V33" i="2" s="1"/>
  <c r="AD33" i="2" s="1"/>
  <c r="AY63" i="2"/>
  <c r="AT63" i="2"/>
  <c r="V32" i="2" s="1"/>
  <c r="AD32" i="2" s="1"/>
  <c r="AY62" i="2"/>
  <c r="AT62" i="2"/>
  <c r="V31" i="2" s="1"/>
  <c r="AD31" i="2" s="1"/>
  <c r="AY61" i="2"/>
  <c r="AT61" i="2"/>
  <c r="V30" i="2" s="1"/>
  <c r="AD30" i="2" s="1"/>
  <c r="AY60" i="2"/>
  <c r="AT60" i="2"/>
  <c r="V29" i="2" s="1"/>
  <c r="AD29" i="2" s="1"/>
  <c r="AY59" i="2"/>
  <c r="AT59" i="2"/>
  <c r="AY58" i="2"/>
  <c r="AT58" i="2"/>
  <c r="AY57" i="2"/>
  <c r="AT57" i="2"/>
  <c r="V26" i="2" s="1"/>
  <c r="AD26" i="2" s="1"/>
  <c r="AY56" i="2"/>
  <c r="AT56" i="2"/>
  <c r="AY55" i="2"/>
  <c r="AY65" i="2" s="1"/>
  <c r="AT55" i="2"/>
  <c r="T33" i="2"/>
  <c r="J33" i="2"/>
  <c r="B33" i="2"/>
  <c r="T32" i="2"/>
  <c r="J32" i="2"/>
  <c r="B32" i="2"/>
  <c r="T31" i="2"/>
  <c r="J31" i="2"/>
  <c r="B31" i="2"/>
  <c r="T30" i="2"/>
  <c r="J30" i="2"/>
  <c r="B30" i="2"/>
  <c r="T29" i="2"/>
  <c r="J29" i="2"/>
  <c r="B29" i="2"/>
  <c r="V28" i="2"/>
  <c r="AD28" i="2" s="1"/>
  <c r="T28" i="2"/>
  <c r="J28" i="2"/>
  <c r="B28" i="2"/>
  <c r="V27" i="2"/>
  <c r="AD27" i="2" s="1"/>
  <c r="T27" i="2"/>
  <c r="J27" i="2"/>
  <c r="B27" i="2"/>
  <c r="T26" i="2"/>
  <c r="J26" i="2"/>
  <c r="B26" i="2"/>
  <c r="V25" i="2"/>
  <c r="AD25" i="2" s="1"/>
  <c r="T25" i="2"/>
  <c r="J25" i="2"/>
  <c r="B25" i="2"/>
  <c r="V24" i="2"/>
  <c r="AD24" i="2" s="1"/>
  <c r="T24" i="2"/>
  <c r="J24" i="2"/>
  <c r="B24" i="2"/>
  <c r="V15" i="2"/>
  <c r="AF9" i="2"/>
  <c r="AD9" i="2"/>
  <c r="O9" i="2"/>
  <c r="BG14" i="2"/>
  <c r="D76" i="2" s="1"/>
  <c r="F81" i="2" s="1"/>
  <c r="AY64" i="1"/>
  <c r="AT64" i="1"/>
  <c r="V33" i="1" s="1"/>
  <c r="AD33" i="1" s="1"/>
  <c r="AY63" i="1"/>
  <c r="AT63" i="1"/>
  <c r="V32" i="1" s="1"/>
  <c r="AD32" i="1" s="1"/>
  <c r="AY62" i="1"/>
  <c r="AT62" i="1"/>
  <c r="V31" i="1" s="1"/>
  <c r="AD31" i="1" s="1"/>
  <c r="AY61" i="1"/>
  <c r="AT61" i="1"/>
  <c r="V30" i="1" s="1"/>
  <c r="AD30" i="1" s="1"/>
  <c r="AY60" i="1"/>
  <c r="AT60" i="1"/>
  <c r="V29" i="1" s="1"/>
  <c r="AD29" i="1" s="1"/>
  <c r="AY59" i="1"/>
  <c r="AT59" i="1"/>
  <c r="AY58" i="1"/>
  <c r="AT58" i="1"/>
  <c r="V27" i="1" s="1"/>
  <c r="AD27" i="1" s="1"/>
  <c r="AY57" i="1"/>
  <c r="AT57" i="1"/>
  <c r="V26" i="1" s="1"/>
  <c r="AD26" i="1" s="1"/>
  <c r="AY56" i="1"/>
  <c r="AT56" i="1"/>
  <c r="V25" i="1" s="1"/>
  <c r="AD25" i="1" s="1"/>
  <c r="AY55" i="1"/>
  <c r="AT55" i="1"/>
  <c r="V24" i="1" s="1"/>
  <c r="AD24" i="1" s="1"/>
  <c r="T33" i="1"/>
  <c r="J33" i="1"/>
  <c r="B33" i="1"/>
  <c r="T32" i="1"/>
  <c r="J32" i="1"/>
  <c r="B32" i="1"/>
  <c r="T31" i="1"/>
  <c r="J31" i="1"/>
  <c r="B31" i="1"/>
  <c r="T30" i="1"/>
  <c r="J30" i="1"/>
  <c r="B30" i="1"/>
  <c r="T29" i="1"/>
  <c r="J29" i="1"/>
  <c r="B29" i="1"/>
  <c r="V28" i="1"/>
  <c r="AD28" i="1" s="1"/>
  <c r="T28" i="1"/>
  <c r="J28" i="1"/>
  <c r="B28" i="1"/>
  <c r="T27" i="1"/>
  <c r="J27" i="1"/>
  <c r="B27" i="1"/>
  <c r="T26" i="1"/>
  <c r="J26" i="1"/>
  <c r="B26" i="1"/>
  <c r="T25" i="1"/>
  <c r="J25" i="1"/>
  <c r="B25" i="1"/>
  <c r="T24" i="1"/>
  <c r="J24" i="1"/>
  <c r="B24" i="1"/>
  <c r="V15" i="1"/>
  <c r="U84" i="1" s="1"/>
  <c r="AF9" i="1"/>
  <c r="AD9" i="1"/>
  <c r="O9" i="1"/>
  <c r="BH14" i="1"/>
  <c r="D76" i="1" s="1"/>
  <c r="F81" i="1" s="1"/>
  <c r="AD34" i="2" l="1"/>
  <c r="B70" i="1"/>
  <c r="BK14" i="1"/>
  <c r="AY65" i="1"/>
  <c r="J78" i="1" s="1"/>
  <c r="F82" i="1" s="1"/>
  <c r="B75" i="1"/>
  <c r="J77" i="2"/>
  <c r="J78" i="2"/>
  <c r="F82" i="2" s="1"/>
  <c r="F83" i="2" s="1"/>
  <c r="J73" i="2"/>
  <c r="N82" i="2" s="1"/>
  <c r="J72" i="2"/>
  <c r="AD34" i="1"/>
  <c r="W82" i="1"/>
  <c r="N83" i="1" s="1"/>
  <c r="D71" i="1"/>
  <c r="N81" i="1" s="1"/>
  <c r="B70" i="2"/>
  <c r="W82" i="2"/>
  <c r="N83" i="2" s="1"/>
  <c r="D71" i="2"/>
  <c r="N81" i="2" s="1"/>
  <c r="B75" i="2"/>
  <c r="J77" i="1" l="1"/>
  <c r="F84" i="2"/>
  <c r="L84" i="2" s="1"/>
  <c r="U84" i="2"/>
  <c r="J72" i="1"/>
  <c r="J73" i="1"/>
  <c r="N82" i="1" s="1"/>
  <c r="F83" i="1" s="1"/>
  <c r="F84" i="1" s="1"/>
  <c r="L8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瀧井 純子</author>
  </authors>
  <commentList>
    <comment ref="H9" authorId="0" shapeId="0" xr:uid="{FFA4B811-311A-4D85-8656-F6F9CACD7EA8}">
      <text>
        <r>
          <rPr>
            <b/>
            <sz val="9"/>
            <color indexed="81"/>
            <rFont val="MS P ゴシック"/>
            <family val="3"/>
            <charset val="128"/>
          </rPr>
          <t>右の
【対象品目入力欄】に１～６の数字を入れてください。</t>
        </r>
      </text>
    </comment>
  </commentList>
</comments>
</file>

<file path=xl/sharedStrings.xml><?xml version="1.0" encoding="utf-8"?>
<sst xmlns="http://schemas.openxmlformats.org/spreadsheetml/2006/main" count="338" uniqueCount="89">
  <si>
    <t>（添付資料）</t>
  </si>
  <si>
    <t>対象材料集計表</t>
  </si>
  <si>
    <t>令和</t>
  </si>
  <si>
    <t>年</t>
  </si>
  <si>
    <t>月</t>
  </si>
  <si>
    <t>日</t>
  </si>
  <si>
    <t>１．工事基礎情報の入力</t>
  </si>
  <si>
    <t>住所</t>
  </si>
  <si>
    <t>鋼材類</t>
  </si>
  <si>
    <t>鋼</t>
  </si>
  <si>
    <t>① 工 事 名：</t>
  </si>
  <si>
    <t>燃料油</t>
  </si>
  <si>
    <t>油</t>
  </si>
  <si>
    <t>アスファルト類</t>
  </si>
  <si>
    <t>As</t>
  </si>
  <si>
    <t>コンクリート類</t>
  </si>
  <si>
    <t>Co</t>
  </si>
  <si>
    <t>② 対象品目：</t>
  </si>
  <si>
    <t>その他</t>
  </si>
  <si>
    <t>他</t>
  </si>
  <si>
    <t>③ 契約情報（金額）：</t>
  </si>
  <si>
    <t>単位：円（税込）</t>
  </si>
  <si>
    <t>①</t>
  </si>
  <si>
    <t>最終請負見込金額（受注者試算）</t>
  </si>
  <si>
    <t>②</t>
  </si>
  <si>
    <t>既済部分出来形金額</t>
  </si>
  <si>
    <t>←</t>
  </si>
  <si>
    <t>既済部分を単品スライド対象とする措置を講じていないもの。</t>
  </si>
  <si>
    <t>③</t>
  </si>
  <si>
    <r>
      <rPr>
        <sz val="11"/>
        <rFont val="DejaVu Sans"/>
        <family val="2"/>
      </rPr>
      <t>ｽﾗｲﾄﾞ対象請負代金額（</t>
    </r>
    <r>
      <rPr>
        <sz val="11"/>
        <rFont val="ＭＳ ゴシック"/>
        <family val="3"/>
      </rPr>
      <t>P=①</t>
    </r>
    <r>
      <rPr>
        <sz val="11"/>
        <rFont val="DejaVu Sans"/>
        <family val="2"/>
      </rPr>
      <t>－②）</t>
    </r>
  </si>
  <si>
    <r>
      <rPr>
        <sz val="10"/>
        <color rgb="FFFF0000"/>
        <rFont val="DejaVu Sans"/>
        <family val="2"/>
      </rPr>
      <t>（「様式</t>
    </r>
    <r>
      <rPr>
        <sz val="10"/>
        <color rgb="FFFF0000"/>
        <rFont val="ＭＳ ゴシック"/>
        <family val="3"/>
      </rPr>
      <t>-9</t>
    </r>
    <r>
      <rPr>
        <sz val="10"/>
        <color rgb="FFFF0000"/>
        <rFont val="DejaVu Sans"/>
        <family val="2"/>
      </rPr>
      <t>」による請求を行っていないもの。）</t>
    </r>
  </si>
  <si>
    <t>２．搬入時期・数量・単価に関する情報の入力</t>
  </si>
  <si>
    <r>
      <rPr>
        <sz val="10"/>
        <rFont val="DejaVu Sans"/>
        <family val="2"/>
      </rPr>
      <t>単位：円</t>
    </r>
    <r>
      <rPr>
        <sz val="10"/>
        <rFont val="ＭＳ ゴシック"/>
        <family val="3"/>
      </rPr>
      <t>[</t>
    </r>
    <r>
      <rPr>
        <sz val="10"/>
        <rFont val="DejaVu Sans"/>
        <family val="2"/>
      </rPr>
      <t>税抜</t>
    </r>
    <r>
      <rPr>
        <sz val="10"/>
        <rFont val="ＭＳ ゴシック"/>
        <family val="3"/>
      </rPr>
      <t>]</t>
    </r>
  </si>
  <si>
    <t>種別</t>
  </si>
  <si>
    <t>規格</t>
  </si>
  <si>
    <t>単位</t>
  </si>
  <si>
    <t>当初見積年月</t>
  </si>
  <si>
    <r>
      <rPr>
        <sz val="10"/>
        <rFont val="DejaVu Sans"/>
        <family val="2"/>
      </rPr>
      <t xml:space="preserve">搬入数量
</t>
    </r>
    <r>
      <rPr>
        <sz val="10"/>
        <rFont val="ＭＳ ゴシック"/>
        <family val="3"/>
      </rPr>
      <t>(</t>
    </r>
    <r>
      <rPr>
        <sz val="10"/>
        <rFont val="DejaVu Sans"/>
        <family val="2"/>
      </rPr>
      <t>表</t>
    </r>
    <r>
      <rPr>
        <sz val="10"/>
        <rFont val="ＭＳ ゴシック"/>
        <family val="3"/>
      </rPr>
      <t>-2)</t>
    </r>
    <r>
      <rPr>
        <sz val="10"/>
        <rFont val="DejaVu Sans"/>
        <family val="2"/>
      </rPr>
      <t>の合計</t>
    </r>
  </si>
  <si>
    <t>当初見
積単価</t>
  </si>
  <si>
    <t>当初見積金額</t>
  </si>
  <si>
    <t>金額計</t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</si>
  <si>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(1)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</si>
  <si>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(2)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</si>
  <si>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(3)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</si>
  <si>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(4)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</si>
  <si>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(5)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</si>
  <si>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(6)</t>
    </r>
  </si>
  <si>
    <t>数量</t>
  </si>
  <si>
    <t>単価</t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</si>
  <si>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(7)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</si>
  <si>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(8)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</si>
  <si>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(9)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</si>
  <si>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(10)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</si>
  <si>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(11)</t>
    </r>
  </si>
  <si>
    <r>
      <rPr>
        <sz val="10"/>
        <rFont val="DejaVu Sans"/>
        <family val="2"/>
      </rPr>
      <t>納入年月</t>
    </r>
    <r>
      <rPr>
        <sz val="10"/>
        <rFont val="ＭＳ ゴシック"/>
        <family val="3"/>
      </rPr>
      <t>(12)</t>
    </r>
  </si>
  <si>
    <t>納入時期等が
証明できないもの</t>
  </si>
  <si>
    <t>合計</t>
  </si>
  <si>
    <t>平均単価</t>
  </si>
  <si>
    <t>金額</t>
  </si>
  <si>
    <t>３．スライドの判定（受注者判断）</t>
  </si>
  <si>
    <t>＝</t>
  </si>
  <si>
    <r>
      <rPr>
        <sz val="12"/>
        <rFont val="DejaVu Sans"/>
        <family val="2"/>
      </rPr>
      <t xml:space="preserve">設計時点の見積価格（表－１参照） </t>
    </r>
    <r>
      <rPr>
        <sz val="12"/>
        <rFont val="ＭＳ ゴシック"/>
        <family val="3"/>
      </rPr>
      <t xml:space="preserve">× </t>
    </r>
    <r>
      <rPr>
        <sz val="12"/>
        <rFont val="DejaVu Sans"/>
        <family val="2"/>
      </rPr>
      <t xml:space="preserve">（ </t>
    </r>
    <r>
      <rPr>
        <sz val="12"/>
        <rFont val="ＭＳ ゴシック"/>
        <family val="3"/>
      </rPr>
      <t xml:space="preserve">1 </t>
    </r>
    <r>
      <rPr>
        <sz val="12"/>
        <rFont val="DejaVu Sans"/>
        <family val="2"/>
      </rPr>
      <t>＋ 消費税等率 ）</t>
    </r>
  </si>
  <si>
    <r>
      <rPr>
        <sz val="12"/>
        <rFont val="ＭＳ ゴシック"/>
        <family val="3"/>
      </rPr>
      <t>[</t>
    </r>
    <r>
      <rPr>
        <sz val="12"/>
        <rFont val="DejaVu Sans"/>
        <family val="2"/>
      </rPr>
      <t>税込</t>
    </r>
    <r>
      <rPr>
        <sz val="12"/>
        <rFont val="ＭＳ ゴシック"/>
        <family val="3"/>
      </rPr>
      <t>]</t>
    </r>
  </si>
  <si>
    <r>
      <rPr>
        <sz val="12"/>
        <rFont val="DejaVu Sans"/>
        <family val="2"/>
      </rPr>
      <t xml:space="preserve">実購入価格（表－２参照） </t>
    </r>
    <r>
      <rPr>
        <sz val="12"/>
        <rFont val="ＭＳ ゴシック"/>
        <family val="3"/>
      </rPr>
      <t xml:space="preserve">× </t>
    </r>
    <r>
      <rPr>
        <sz val="12"/>
        <rFont val="DejaVu Sans"/>
        <family val="2"/>
      </rPr>
      <t xml:space="preserve">（ </t>
    </r>
    <r>
      <rPr>
        <sz val="12"/>
        <rFont val="ＭＳ ゴシック"/>
        <family val="3"/>
      </rPr>
      <t xml:space="preserve">1 </t>
    </r>
    <r>
      <rPr>
        <sz val="12"/>
        <rFont val="DejaVu Sans"/>
        <family val="2"/>
      </rPr>
      <t>＋ 消費税等率 ）</t>
    </r>
  </si>
  <si>
    <r>
      <rPr>
        <sz val="12"/>
        <rFont val="DejaVu Sans"/>
        <family val="2"/>
      </rPr>
      <t>（</t>
    </r>
    <r>
      <rPr>
        <sz val="12"/>
        <rFont val="ＭＳ ゴシック"/>
        <family val="3"/>
      </rPr>
      <t>3</t>
    </r>
    <r>
      <rPr>
        <sz val="12"/>
        <rFont val="DejaVu Sans"/>
        <family val="2"/>
      </rPr>
      <t>）スライド判定</t>
    </r>
  </si>
  <si>
    <t>(</t>
  </si>
  <si>
    <t>－</t>
  </si>
  <si>
    <t>)</t>
  </si>
  <si>
    <t>Ｐ</t>
  </si>
  <si>
    <t>×</t>
  </si>
  <si>
    <t>（％）</t>
  </si>
  <si>
    <t>元</t>
  </si>
  <si>
    <t>鉄筋</t>
  </si>
  <si>
    <t>SD345_D13</t>
  </si>
  <si>
    <t>ｔ</t>
  </si>
  <si>
    <r>
      <rPr>
        <sz val="10"/>
        <rFont val="ＭＳ ゴシック"/>
        <family val="3"/>
      </rPr>
      <t>SD345_D16</t>
    </r>
    <r>
      <rPr>
        <sz val="10"/>
        <rFont val="DejaVu Sans"/>
        <family val="2"/>
      </rPr>
      <t>～</t>
    </r>
    <r>
      <rPr>
        <sz val="10"/>
        <rFont val="ＭＳ ゴシック"/>
        <family val="3"/>
      </rPr>
      <t>25</t>
    </r>
  </si>
  <si>
    <r>
      <rPr>
        <sz val="10"/>
        <rFont val="ＭＳ ゴシック"/>
        <family val="3"/>
      </rPr>
      <t>PC</t>
    </r>
    <r>
      <rPr>
        <sz val="10"/>
        <rFont val="DejaVu Sans"/>
        <family val="2"/>
      </rPr>
      <t>鋼より線</t>
    </r>
  </si>
  <si>
    <r>
      <rPr>
        <sz val="10"/>
        <rFont val="ＭＳ ゴシック"/>
        <family val="3"/>
      </rPr>
      <t>SWPR7B</t>
    </r>
    <r>
      <rPr>
        <sz val="10"/>
        <rFont val="DejaVu Sans"/>
        <family val="2"/>
      </rPr>
      <t>径</t>
    </r>
    <r>
      <rPr>
        <sz val="10"/>
        <rFont val="ＭＳ ゴシック"/>
        <family val="3"/>
      </rPr>
      <t>12.7</t>
    </r>
  </si>
  <si>
    <t>kg</t>
  </si>
  <si>
    <t>○○工事</t>
    <phoneticPr fontId="24"/>
  </si>
  <si>
    <t>名称または商号</t>
    <phoneticPr fontId="24"/>
  </si>
  <si>
    <t>代表者職・氏名</t>
    <rPh sb="3" eb="4">
      <t>ショク</t>
    </rPh>
    <rPh sb="5" eb="7">
      <t>シメイ</t>
    </rPh>
    <phoneticPr fontId="24"/>
  </si>
  <si>
    <t>（受注者）</t>
    <rPh sb="1" eb="4">
      <t>ジュチュウシャ</t>
    </rPh>
    <phoneticPr fontId="24"/>
  </si>
  <si>
    <t>既済部分を単品スライド対象とする措置を講じていないもの。</t>
    <phoneticPr fontId="24"/>
  </si>
  <si>
    <r>
      <rPr>
        <sz val="10"/>
        <color rgb="FFFF0000"/>
        <rFont val="ＭＳ Ｐゴシック"/>
        <family val="3"/>
        <charset val="128"/>
      </rPr>
      <t>（「様式</t>
    </r>
    <r>
      <rPr>
        <sz val="10"/>
        <color rgb="FFFF0000"/>
        <rFont val="ＭＳ ゴシック"/>
        <family val="3"/>
      </rPr>
      <t>９</t>
    </r>
    <r>
      <rPr>
        <sz val="10"/>
        <color rgb="FFFF0000"/>
        <rFont val="ＭＳ Ｐゴシック"/>
        <family val="3"/>
        <charset val="128"/>
      </rPr>
      <t>」による請求を行っていないもの。）</t>
    </r>
    <phoneticPr fontId="24"/>
  </si>
  <si>
    <r>
      <rPr>
        <sz val="12"/>
        <rFont val="ＭＳ Ｐゴシック"/>
        <family val="3"/>
        <charset val="128"/>
      </rPr>
      <t>２）搬入数量（月毎）および実購入単価（表</t>
    </r>
    <r>
      <rPr>
        <sz val="12"/>
        <rFont val="ＭＳ ゴシック"/>
        <family val="3"/>
      </rPr>
      <t>-</t>
    </r>
    <r>
      <rPr>
        <sz val="12"/>
        <rFont val="ＭＳ Ｐゴシック"/>
        <family val="3"/>
        <charset val="128"/>
      </rPr>
      <t>２）</t>
    </r>
    <phoneticPr fontId="24"/>
  </si>
  <si>
    <r>
      <rPr>
        <sz val="12"/>
        <rFont val="ＭＳ Ｐゴシック"/>
        <family val="3"/>
        <charset val="128"/>
      </rPr>
      <t>１）搬入数量（合計）および当初見積単価（表</t>
    </r>
    <r>
      <rPr>
        <sz val="12"/>
        <rFont val="ＭＳ ゴシック"/>
        <family val="3"/>
      </rPr>
      <t>-</t>
    </r>
    <r>
      <rPr>
        <sz val="12"/>
        <rFont val="ＭＳ Ｐゴシック"/>
        <family val="3"/>
        <charset val="128"/>
      </rPr>
      <t>１）</t>
    </r>
    <phoneticPr fontId="24"/>
  </si>
  <si>
    <t>No.</t>
    <phoneticPr fontId="24"/>
  </si>
  <si>
    <t>【対象品目入力欄】</t>
    <rPh sb="1" eb="5">
      <t>タイショウヒンモク</t>
    </rPh>
    <rPh sb="5" eb="7">
      <t>ニュウリョク</t>
    </rPh>
    <rPh sb="7" eb="8">
      <t>ラン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</si>
</sst>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\ ;[Red]\(#,##0\)"/>
    <numFmt numFmtId="178" formatCode="#,##0.0000;[Red]\-#,##0.0000"/>
    <numFmt numFmtId="179" formatCode="0.0"/>
  </numFmts>
  <fonts count="29">
    <font>
      <sz val="11"/>
      <name val="ＭＳ Ｐ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2"/>
      <name val="DejaVu Sans"/>
      <family val="2"/>
    </font>
    <font>
      <b/>
      <sz val="12"/>
      <name val="ＭＳ ゴシック"/>
      <family val="3"/>
    </font>
    <font>
      <sz val="12"/>
      <name val="ＭＳ ゴシック"/>
      <family val="3"/>
    </font>
    <font>
      <b/>
      <sz val="20"/>
      <name val="DejaVu Sans"/>
      <family val="2"/>
    </font>
    <font>
      <b/>
      <sz val="12"/>
      <color rgb="FFFF0000"/>
      <name val="ＭＳ ゴシック"/>
      <family val="3"/>
    </font>
    <font>
      <b/>
      <sz val="16"/>
      <name val="ＭＳ ゴシック"/>
      <family val="3"/>
    </font>
    <font>
      <sz val="16"/>
      <name val="ＭＳ ゴシック"/>
      <family val="3"/>
    </font>
    <font>
      <sz val="14"/>
      <name val="ＭＳ ゴシック"/>
      <family val="3"/>
    </font>
    <font>
      <b/>
      <sz val="14"/>
      <name val="DejaVu Sans"/>
      <family val="2"/>
    </font>
    <font>
      <sz val="11"/>
      <name val="DejaVu Sans"/>
      <family val="2"/>
    </font>
    <font>
      <sz val="10"/>
      <name val="DejaVu Sans"/>
      <family val="2"/>
    </font>
    <font>
      <sz val="11"/>
      <color rgb="FFC0C0C0"/>
      <name val="ＭＳ ゴシック"/>
      <family val="3"/>
    </font>
    <font>
      <sz val="10"/>
      <color rgb="FFFF0000"/>
      <name val="ＭＳ ゴシック"/>
      <family val="3"/>
    </font>
    <font>
      <b/>
      <sz val="11"/>
      <name val="ＭＳ ゴシック"/>
      <family val="3"/>
    </font>
    <font>
      <sz val="9"/>
      <name val="ＭＳ ゴシック"/>
      <family val="3"/>
    </font>
    <font>
      <sz val="10"/>
      <color rgb="FFFF0000"/>
      <name val="DejaVu Sans"/>
      <family val="2"/>
    </font>
    <font>
      <b/>
      <sz val="10"/>
      <name val="ＭＳ ゴシック"/>
      <family val="3"/>
    </font>
    <font>
      <sz val="10"/>
      <color rgb="FF0000FF"/>
      <name val="DejaVu Sans"/>
      <family val="2"/>
    </font>
    <font>
      <sz val="10"/>
      <color rgb="FF0000FF"/>
      <name val="ＭＳ ゴシック"/>
      <family val="3"/>
    </font>
    <font>
      <sz val="11"/>
      <name val="ＭＳ Ｐゴシック"/>
      <family val="3"/>
    </font>
    <font>
      <sz val="9"/>
      <color rgb="FF0000FF"/>
      <name val="DejaVu Sans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tted">
        <color rgb="FF0000FF"/>
      </left>
      <right style="dotted">
        <color rgb="FF0000FF"/>
      </right>
      <top style="dotted">
        <color rgb="FF0000FF"/>
      </top>
      <bottom style="dotted">
        <color rgb="FF0000FF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</borders>
  <cellStyleXfs count="2">
    <xf numFmtId="0" fontId="0" fillId="0" borderId="0">
      <alignment vertical="center"/>
    </xf>
    <xf numFmtId="177" fontId="22" fillId="0" borderId="0" applyBorder="0" applyProtection="0">
      <alignment vertical="center"/>
    </xf>
  </cellStyleXfs>
  <cellXfs count="25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shrinkToFit="1"/>
    </xf>
    <xf numFmtId="0" fontId="7" fillId="0" borderId="0" xfId="0" applyFo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shrinkToFit="1"/>
    </xf>
    <xf numFmtId="0" fontId="1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</xf>
    <xf numFmtId="0" fontId="14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178" fontId="15" fillId="0" borderId="0" xfId="1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78" fontId="16" fillId="0" borderId="0" xfId="1" applyNumberFormat="1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right" vertical="center"/>
    </xf>
    <xf numFmtId="0" fontId="17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shrinkToFit="1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0" fontId="12" fillId="0" borderId="1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12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177" fontId="16" fillId="0" borderId="1" xfId="1" applyFont="1" applyBorder="1" applyAlignment="1" applyProtection="1">
      <alignment horizontal="center" vertical="center"/>
    </xf>
    <xf numFmtId="0" fontId="15" fillId="0" borderId="0" xfId="0" applyFont="1" applyProtection="1">
      <alignment vertical="center"/>
    </xf>
    <xf numFmtId="178" fontId="19" fillId="0" borderId="0" xfId="1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177" fontId="15" fillId="0" borderId="0" xfId="1" applyFont="1" applyBorder="1" applyAlignment="1" applyProtection="1">
      <alignment horizontal="left" vertical="center"/>
    </xf>
    <xf numFmtId="177" fontId="18" fillId="0" borderId="0" xfId="1" applyFont="1" applyBorder="1" applyAlignment="1" applyProtection="1">
      <alignment horizontal="left" vertical="center"/>
    </xf>
    <xf numFmtId="177" fontId="2" fillId="0" borderId="0" xfId="1" applyFont="1" applyBorder="1" applyAlignment="1" applyProtection="1">
      <alignment horizontal="right" vertical="top"/>
    </xf>
    <xf numFmtId="0" fontId="4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3" fillId="0" borderId="1" xfId="0" applyFont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 applyProtection="1">
      <alignment horizontal="left" vertical="center" shrinkToFit="1"/>
    </xf>
    <xf numFmtId="0" fontId="2" fillId="0" borderId="3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76" fontId="2" fillId="0" borderId="0" xfId="1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13" fillId="0" borderId="3" xfId="0" applyFont="1" applyBorder="1" applyAlignment="1" applyProtection="1">
      <alignment horizontal="left" vertical="center" shrinkToFit="1"/>
    </xf>
    <xf numFmtId="0" fontId="2" fillId="2" borderId="1" xfId="0" applyFont="1" applyFill="1" applyBorder="1" applyAlignment="1" applyProtection="1">
      <alignment horizontal="center" vertical="center" shrinkToFit="1"/>
    </xf>
    <xf numFmtId="0" fontId="13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 applyProtection="1">
      <alignment horizontal="center" vertical="center"/>
    </xf>
    <xf numFmtId="176" fontId="2" fillId="0" borderId="0" xfId="1" applyNumberFormat="1" applyFont="1" applyBorder="1" applyAlignment="1" applyProtection="1">
      <alignment horizontal="center" vertical="center"/>
    </xf>
    <xf numFmtId="177" fontId="2" fillId="0" borderId="0" xfId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0" fontId="17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177" fontId="4" fillId="0" borderId="0" xfId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5" fillId="0" borderId="0" xfId="0" applyFont="1" applyAlignment="1" applyProtection="1">
      <alignment horizontal="center" vertical="center"/>
    </xf>
    <xf numFmtId="177" fontId="4" fillId="0" borderId="0" xfId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right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4" fillId="2" borderId="0" xfId="0" applyFont="1" applyFill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5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vertical="center" shrinkToFit="1"/>
    </xf>
    <xf numFmtId="0" fontId="13" fillId="2" borderId="1" xfId="0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177" fontId="5" fillId="0" borderId="4" xfId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 shrinkToFit="1"/>
    </xf>
    <xf numFmtId="0" fontId="2" fillId="0" borderId="4" xfId="0" applyFont="1" applyBorder="1" applyAlignment="1" applyProtection="1">
      <alignment horizontal="center" vertical="center"/>
      <protection locked="0"/>
    </xf>
    <xf numFmtId="3" fontId="5" fillId="0" borderId="0" xfId="0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79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77" fontId="5" fillId="0" borderId="4" xfId="1" applyFont="1" applyBorder="1" applyAlignment="1" applyProtection="1">
      <alignment horizontal="center" vertical="center"/>
    </xf>
    <xf numFmtId="3" fontId="2" fillId="2" borderId="7" xfId="1" applyNumberFormat="1" applyFont="1" applyFill="1" applyBorder="1" applyAlignment="1" applyProtection="1">
      <alignment horizontal="right" vertical="center"/>
      <protection locked="0"/>
    </xf>
    <xf numFmtId="0" fontId="2" fillId="2" borderId="6" xfId="1" applyNumberFormat="1" applyFont="1" applyFill="1" applyBorder="1" applyAlignment="1" applyProtection="1">
      <alignment horizontal="right" vertical="center"/>
      <protection locked="0"/>
    </xf>
    <xf numFmtId="0" fontId="21" fillId="3" borderId="6" xfId="1" applyNumberFormat="1" applyFont="1" applyFill="1" applyBorder="1" applyAlignment="1" applyProtection="1">
      <alignment horizontal="right" vertical="center"/>
      <protection locked="0"/>
    </xf>
    <xf numFmtId="3" fontId="21" fillId="3" borderId="7" xfId="1" applyNumberFormat="1" applyFont="1" applyFill="1" applyBorder="1" applyAlignment="1" applyProtection="1">
      <alignment horizontal="right" vertical="center"/>
      <protection locked="0"/>
    </xf>
    <xf numFmtId="0" fontId="2" fillId="0" borderId="6" xfId="1" applyNumberFormat="1" applyFont="1" applyBorder="1" applyAlignment="1" applyProtection="1">
      <alignment horizontal="right" vertical="center"/>
    </xf>
    <xf numFmtId="177" fontId="2" fillId="0" borderId="3" xfId="1" applyFont="1" applyBorder="1" applyAlignment="1" applyProtection="1">
      <alignment horizontal="right" vertical="center"/>
    </xf>
    <xf numFmtId="176" fontId="13" fillId="0" borderId="9" xfId="1" applyNumberFormat="1" applyFont="1" applyBorder="1" applyAlignment="1" applyProtection="1">
      <alignment horizontal="center" vertical="center"/>
    </xf>
    <xf numFmtId="177" fontId="2" fillId="0" borderId="10" xfId="1" applyFont="1" applyBorder="1" applyAlignment="1" applyProtection="1">
      <alignment horizontal="right" vertical="center"/>
    </xf>
    <xf numFmtId="177" fontId="2" fillId="2" borderId="7" xfId="1" applyFont="1" applyFill="1" applyBorder="1" applyAlignment="1" applyProtection="1">
      <alignment horizontal="right" vertical="center"/>
      <protection locked="0"/>
    </xf>
    <xf numFmtId="177" fontId="21" fillId="3" borderId="7" xfId="1" applyFont="1" applyFill="1" applyBorder="1" applyAlignment="1" applyProtection="1">
      <alignment horizontal="right" vertical="center"/>
      <protection locked="0"/>
    </xf>
    <xf numFmtId="0" fontId="13" fillId="0" borderId="6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20" fillId="0" borderId="6" xfId="0" applyFont="1" applyBorder="1" applyAlignment="1" applyProtection="1">
      <alignment horizontal="center" vertical="center"/>
    </xf>
    <xf numFmtId="0" fontId="20" fillId="0" borderId="7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23" fillId="0" borderId="4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right" vertical="center" shrinkToFit="1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right" vertical="center"/>
    </xf>
    <xf numFmtId="177" fontId="1" fillId="2" borderId="4" xfId="1" applyFont="1" applyFill="1" applyBorder="1" applyAlignment="1" applyProtection="1">
      <alignment horizontal="right" vertical="center"/>
      <protection locked="0"/>
    </xf>
    <xf numFmtId="177" fontId="1" fillId="0" borderId="4" xfId="1" applyFont="1" applyBorder="1" applyAlignment="1" applyProtection="1">
      <alignment horizontal="right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shrinkToFi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distributed" vertical="center"/>
    </xf>
    <xf numFmtId="0" fontId="1" fillId="2" borderId="0" xfId="0" applyFont="1" applyFill="1" applyBorder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25" fillId="0" borderId="0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distributed" vertical="top" shrinkToFit="1"/>
    </xf>
    <xf numFmtId="0" fontId="5" fillId="2" borderId="0" xfId="0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shrinkToFit="1"/>
    </xf>
    <xf numFmtId="0" fontId="13" fillId="2" borderId="4" xfId="0" applyFont="1" applyFill="1" applyBorder="1" applyAlignment="1" applyProtection="1">
      <alignment horizontal="left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25" fillId="2" borderId="0" xfId="0" applyFont="1" applyFill="1" applyBorder="1" applyAlignment="1" applyProtection="1">
      <alignment horizontal="left" vertical="top" wrapText="1"/>
      <protection locked="0"/>
    </xf>
    <xf numFmtId="0" fontId="12" fillId="2" borderId="0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distributed" vertical="top" shrinkToFit="1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 shrinkToFit="1"/>
    </xf>
    <xf numFmtId="177" fontId="2" fillId="2" borderId="0" xfId="1" applyFont="1" applyFill="1" applyBorder="1" applyAlignment="1" applyProtection="1">
      <alignment horizontal="right" vertical="center"/>
      <protection locked="0"/>
    </xf>
    <xf numFmtId="3" fontId="2" fillId="2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13" fillId="0" borderId="4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</xf>
    <xf numFmtId="0" fontId="1" fillId="0" borderId="4" xfId="0" applyFont="1" applyBorder="1" applyProtection="1">
      <alignment vertical="center"/>
      <protection locked="0"/>
    </xf>
    <xf numFmtId="0" fontId="5" fillId="5" borderId="0" xfId="0" applyFont="1" applyFill="1" applyBorder="1" applyProtection="1">
      <alignment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9" fillId="4" borderId="12" xfId="0" applyFont="1" applyFill="1" applyBorder="1" applyAlignment="1" applyProtection="1">
      <alignment horizontal="center" vertical="center"/>
      <protection locked="0"/>
    </xf>
  </cellXfs>
  <cellStyles count="2">
    <cellStyle name="説明文" xfId="1" builtinId="53" customBuiltin="1"/>
    <cellStyle name="標準" xfId="0" builtinId="0"/>
  </cellStyles>
  <dxfs count="6">
    <dxf>
      <font>
        <color rgb="FFFFFFFF"/>
        <name val="ＭＳ Ｐゴシック"/>
      </font>
      <fill>
        <patternFill>
          <bgColor rgb="FFFFFF99"/>
        </patternFill>
      </fill>
      <border diagonalUp="0" diagonalDown="0">
        <left/>
        <right/>
        <top/>
        <bottom style="thin">
          <color auto="1"/>
        </bottom>
      </border>
    </dxf>
    <dxf>
      <font>
        <strike/>
        <name val="ＭＳ Ｐゴシック"/>
      </font>
    </dxf>
    <dxf>
      <font>
        <name val="ＭＳ Ｐゴシック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/>
        <name val="ＭＳ Ｐゴシック"/>
      </font>
    </dxf>
    <dxf>
      <font>
        <color rgb="FFFFFFFF"/>
        <name val="ＭＳ Ｐゴシック"/>
      </font>
      <fill>
        <patternFill>
          <bgColor rgb="FFFFFF99"/>
        </patternFill>
      </fill>
      <border diagonalUp="0" diagonalDown="0">
        <left/>
        <right/>
        <top/>
        <bottom style="thin">
          <color auto="1"/>
        </bottom>
      </border>
    </dxf>
    <dxf>
      <font>
        <name val="ＭＳ Ｐゴシック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115200</xdr:colOff>
      <xdr:row>4</xdr:row>
      <xdr:rowOff>720</xdr:rowOff>
    </xdr:from>
    <xdr:to>
      <xdr:col>23</xdr:col>
      <xdr:colOff>143280</xdr:colOff>
      <xdr:row>5</xdr:row>
      <xdr:rowOff>28800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86760" y="829080"/>
          <a:ext cx="1933200" cy="228240"/>
        </a:xfrm>
        <a:prstGeom prst="wedgeRectCallout">
          <a:avLst>
            <a:gd name="adj1" fmla="val -79241"/>
            <a:gd name="adj2" fmla="val 79167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ct val="100000"/>
            </a:lnSpc>
          </a:pPr>
          <a:r>
            <a:rPr lang="en-US" sz="10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工事名を入力してください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30</xdr:col>
      <xdr:colOff>181800</xdr:colOff>
      <xdr:row>11</xdr:row>
      <xdr:rowOff>9360</xdr:rowOff>
    </xdr:from>
    <xdr:to>
      <xdr:col>45</xdr:col>
      <xdr:colOff>172080</xdr:colOff>
      <xdr:row>12</xdr:row>
      <xdr:rowOff>38160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325280" y="2238120"/>
          <a:ext cx="3609720" cy="228600"/>
        </a:xfrm>
        <a:prstGeom prst="wedgeRectCallout">
          <a:avLst>
            <a:gd name="adj1" fmla="val -70690"/>
            <a:gd name="adj2" fmla="val 58333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ct val="100000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変更の請負見込額（受注者算出）を入力してください</a:t>
          </a: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11</xdr:col>
      <xdr:colOff>181800</xdr:colOff>
      <xdr:row>9</xdr:row>
      <xdr:rowOff>22860</xdr:rowOff>
    </xdr:from>
    <xdr:to>
      <xdr:col>27</xdr:col>
      <xdr:colOff>133200</xdr:colOff>
      <xdr:row>11</xdr:row>
      <xdr:rowOff>68580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193480" y="1836420"/>
          <a:ext cx="2877480" cy="441960"/>
        </a:xfrm>
        <a:prstGeom prst="wedgeRectCallout">
          <a:avLst>
            <a:gd name="adj1" fmla="val -61782"/>
            <a:gd name="adj2" fmla="val -87500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ct val="100000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単品スライドを請求する予定の品目を</a:t>
          </a:r>
          <a:r>
            <a:rPr lang="ja-JP" alt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、右に記載の表より</a:t>
          </a: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選択し</a:t>
          </a:r>
          <a:r>
            <a:rPr lang="ja-JP" alt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、</a:t>
          </a:r>
          <a:r>
            <a:rPr lang="en-US" altLang="ja-JP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No</a:t>
          </a:r>
          <a:r>
            <a:rPr lang="ja-JP" alt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（数字）を入力し</a:t>
          </a: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てください</a:t>
          </a: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36</xdr:col>
      <xdr:colOff>191160</xdr:colOff>
      <xdr:row>19</xdr:row>
      <xdr:rowOff>9360</xdr:rowOff>
    </xdr:from>
    <xdr:to>
      <xdr:col>49</xdr:col>
      <xdr:colOff>86040</xdr:colOff>
      <xdr:row>20</xdr:row>
      <xdr:rowOff>9000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763480" y="3838320"/>
          <a:ext cx="3038040" cy="228240"/>
        </a:xfrm>
        <a:prstGeom prst="wedgeRectCallout">
          <a:avLst>
            <a:gd name="adj1" fmla="val -74343"/>
            <a:gd name="adj2" fmla="val 54167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ct val="100000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当初見積りを行った年月を記載してください</a:t>
          </a: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36</xdr:col>
      <xdr:colOff>162720</xdr:colOff>
      <xdr:row>31</xdr:row>
      <xdr:rowOff>76200</xdr:rowOff>
    </xdr:from>
    <xdr:to>
      <xdr:col>53</xdr:col>
      <xdr:colOff>91440</xdr:colOff>
      <xdr:row>35</xdr:row>
      <xdr:rowOff>57240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746400" y="6027420"/>
          <a:ext cx="3075780" cy="682080"/>
        </a:xfrm>
        <a:prstGeom prst="wedgeRectCallout">
          <a:avLst>
            <a:gd name="adj1" fmla="val -69171"/>
            <a:gd name="adj2" fmla="val 112069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ts val="388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材料の納入された月ごとに、数量及び単価（契約し支払を</a:t>
          </a: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行った単価）を入力してください。</a:t>
          </a: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53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53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53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納入及び支払が証明できる資料の添付が必要となります。</a:t>
          </a: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38</xdr:col>
      <xdr:colOff>9360</xdr:colOff>
      <xdr:row>21</xdr:row>
      <xdr:rowOff>144780</xdr:rowOff>
    </xdr:from>
    <xdr:to>
      <xdr:col>54</xdr:col>
      <xdr:colOff>106680</xdr:colOff>
      <xdr:row>28</xdr:row>
      <xdr:rowOff>7620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958800" y="4343400"/>
          <a:ext cx="3061500" cy="1089660"/>
        </a:xfrm>
        <a:prstGeom prst="wedgeRectCallout">
          <a:avLst>
            <a:gd name="adj1" fmla="val -60852"/>
            <a:gd name="adj2" fmla="val 39657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ts val="388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種別、規格、単価及び数量に関しては、下表（表-２）で</a:t>
          </a: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入力された値（数量については合計数量）が自動入力され</a:t>
          </a: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ます</a:t>
          </a:r>
          <a:r>
            <a:rPr lang="ja-JP" alt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88"/>
            </a:lnSpc>
          </a:pP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>
            <a:lnSpc>
              <a:spcPts val="353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ゴシック" panose="020B0609070205080204" pitchFamily="49" charset="-128"/>
              <a:ea typeface="ＭＳ ゴシック" panose="020B0609070205080204" pitchFamily="49" charset="-128"/>
            </a:rPr>
            <a:t>単価に関しては、当初見積り時点の単価を入力願います。</a:t>
          </a: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37</xdr:col>
      <xdr:colOff>172080</xdr:colOff>
      <xdr:row>81</xdr:row>
      <xdr:rowOff>152280</xdr:rowOff>
    </xdr:from>
    <xdr:to>
      <xdr:col>47</xdr:col>
      <xdr:colOff>105120</xdr:colOff>
      <xdr:row>82</xdr:row>
      <xdr:rowOff>151920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8982360" y="15601680"/>
          <a:ext cx="2361960" cy="228240"/>
        </a:xfrm>
        <a:prstGeom prst="wedgeRectCallout">
          <a:avLst>
            <a:gd name="adj1" fmla="val -77884"/>
            <a:gd name="adj2" fmla="val 75000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ct val="100000"/>
            </a:lnSpc>
          </a:pPr>
          <a:r>
            <a:rPr lang="en-US" sz="10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スライドの可否判定を行います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31</xdr:col>
      <xdr:colOff>9360</xdr:colOff>
      <xdr:row>7</xdr:row>
      <xdr:rowOff>181800</xdr:rowOff>
    </xdr:from>
    <xdr:to>
      <xdr:col>55</xdr:col>
      <xdr:colOff>38100</xdr:colOff>
      <xdr:row>10</xdr:row>
      <xdr:rowOff>7620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678640" y="1599120"/>
          <a:ext cx="4455960" cy="420180"/>
        </a:xfrm>
        <a:prstGeom prst="wedgeRectCallout">
          <a:avLst>
            <a:gd name="adj1" fmla="val -61051"/>
            <a:gd name="adj2" fmla="val -15792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ts val="353"/>
            </a:lnSpc>
          </a:pPr>
          <a:r>
            <a:rPr lang="en-US" sz="10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「</a:t>
          </a: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その他」を選択した場合、この部分に入力欄が表示されますので、対象材料の具体名を</a:t>
          </a:r>
        </a:p>
        <a:p>
          <a:pPr>
            <a:lnSpc>
              <a:spcPts val="353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Ｐゴシック"/>
            <a:ea typeface="ＭＳ Ｐゴシック"/>
          </a:endParaRPr>
        </a:p>
        <a:p>
          <a:pPr>
            <a:lnSpc>
              <a:spcPts val="353"/>
            </a:lnSpc>
          </a:pPr>
          <a:endParaRPr lang="en-US" sz="900" b="0" strike="noStrike" spc="-1">
            <a:solidFill>
              <a:srgbClr val="0000FF"/>
            </a:solidFill>
            <a:uFill>
              <a:solidFill>
                <a:srgbClr val="FFFFFF"/>
              </a:solidFill>
            </a:uFill>
            <a:latin typeface="ＭＳ Ｐゴシック"/>
            <a:ea typeface="ＭＳ Ｐゴシック"/>
          </a:endParaRPr>
        </a:p>
        <a:p>
          <a:pPr>
            <a:lnSpc>
              <a:spcPts val="353"/>
            </a:lnSpc>
          </a:pPr>
          <a:r>
            <a:rPr lang="en-US" sz="9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必ず記載してください。</a:t>
          </a:r>
          <a:endParaRPr lang="en-US" sz="9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46</xdr:col>
      <xdr:colOff>142920</xdr:colOff>
      <xdr:row>3</xdr:row>
      <xdr:rowOff>67320</xdr:rowOff>
    </xdr:from>
    <xdr:to>
      <xdr:col>55</xdr:col>
      <xdr:colOff>95760</xdr:colOff>
      <xdr:row>4</xdr:row>
      <xdr:rowOff>76320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1144160" y="667080"/>
          <a:ext cx="2095920" cy="237600"/>
        </a:xfrm>
        <a:prstGeom prst="wedgeRectCallout">
          <a:avLst>
            <a:gd name="adj1" fmla="val -70653"/>
            <a:gd name="adj2" fmla="val 62000"/>
          </a:avLst>
        </a:prstGeom>
        <a:solidFill>
          <a:srgbClr val="FFFFFF"/>
        </a:solidFill>
        <a:ln w="3240">
          <a:solidFill>
            <a:srgbClr val="0000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18360" rIns="0" bIns="18360" anchor="ctr"/>
        <a:lstStyle/>
        <a:p>
          <a:pPr>
            <a:lnSpc>
              <a:spcPct val="100000"/>
            </a:lnSpc>
          </a:pPr>
          <a:r>
            <a:rPr lang="en-US" sz="1000" b="0" strike="noStrike" spc="-1">
              <a:solidFill>
                <a:srgbClr val="0000FF"/>
              </a:solidFill>
              <a:uFill>
                <a:solidFill>
                  <a:srgbClr val="FFFFFF"/>
                </a:solidFill>
              </a:uFill>
              <a:latin typeface="ＭＳ Ｐゴシック"/>
              <a:ea typeface="ＭＳ Ｐゴシック"/>
            </a:rPr>
            <a:t>会社情報を入力してください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M84"/>
  <sheetViews>
    <sheetView showGridLines="0" tabSelected="1" view="pageBreakPreview" zoomScale="85" zoomScaleNormal="100" zoomScaleSheetLayoutView="85" zoomScalePageLayoutView="60" workbookViewId="0">
      <selection activeCell="AT2" sqref="AT2:AU2"/>
    </sheetView>
  </sheetViews>
  <sheetFormatPr defaultRowHeight="13.2"/>
  <cols>
    <col min="1" max="43" width="2.6640625" style="1"/>
    <col min="44" max="44" width="3.21875" style="1"/>
    <col min="45" max="55" width="2.6640625" style="1"/>
    <col min="56" max="56" width="2.77734375" style="1"/>
    <col min="57" max="57" width="2.6640625" style="1"/>
    <col min="58" max="58" width="8.88671875" style="2"/>
    <col min="59" max="59" width="2.6640625" style="2"/>
    <col min="60" max="60" width="8.88671875" style="3"/>
    <col min="61" max="61" width="5.21875" style="38" customWidth="1"/>
    <col min="62" max="62" width="6.109375" style="68" customWidth="1"/>
    <col min="63" max="63" width="8.88671875" style="4"/>
    <col min="64" max="64" width="5.44140625" style="1" customWidth="1"/>
    <col min="65" max="1027" width="2.6640625" style="1"/>
  </cols>
  <sheetData>
    <row r="1" spans="1:1026" s="5" customFormat="1" ht="15.75" customHeight="1">
      <c r="A1" s="5" t="s">
        <v>0</v>
      </c>
      <c r="B1" s="6"/>
      <c r="G1" s="7"/>
      <c r="H1" s="7"/>
      <c r="I1" s="7"/>
      <c r="J1" s="7"/>
      <c r="U1" s="205" t="s">
        <v>1</v>
      </c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BF1" s="81"/>
      <c r="BG1" s="8"/>
      <c r="BH1" s="3"/>
      <c r="BI1" s="38"/>
      <c r="BJ1" s="68"/>
      <c r="BK1" s="4"/>
      <c r="BL1" s="1"/>
      <c r="BM1" s="1"/>
    </row>
    <row r="2" spans="1:1026" ht="15.75" customHeight="1">
      <c r="A2"/>
      <c r="B2" s="9"/>
      <c r="C2" s="10"/>
      <c r="D2" s="10"/>
      <c r="E2" s="10"/>
      <c r="F2" s="10"/>
      <c r="G2" s="11"/>
      <c r="H2" s="11"/>
      <c r="I2" s="11"/>
      <c r="J2" s="11"/>
      <c r="K2" s="10"/>
      <c r="L2" s="11"/>
      <c r="M2" s="11"/>
      <c r="N2" s="11"/>
      <c r="O2" s="11"/>
      <c r="P2" s="11"/>
      <c r="Q2" s="11"/>
      <c r="R2" s="11"/>
      <c r="S2" s="11"/>
      <c r="T2" s="11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11"/>
      <c r="AM2" s="11"/>
      <c r="AN2" s="11"/>
      <c r="AO2" s="11"/>
      <c r="AP2" s="10"/>
      <c r="AQ2" s="10"/>
      <c r="AR2" s="167" t="s">
        <v>2</v>
      </c>
      <c r="AS2" s="167"/>
      <c r="AT2" s="206"/>
      <c r="AU2" s="206"/>
      <c r="AV2" s="167" t="s">
        <v>3</v>
      </c>
      <c r="AW2" s="167"/>
      <c r="AX2" s="206"/>
      <c r="AY2" s="206"/>
      <c r="AZ2" s="167" t="s">
        <v>4</v>
      </c>
      <c r="BA2" s="167"/>
      <c r="BB2" s="206"/>
      <c r="BC2" s="206"/>
      <c r="BD2" s="167" t="s">
        <v>5</v>
      </c>
      <c r="BE2" s="167"/>
      <c r="BF2" s="160"/>
      <c r="BG2" s="8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</row>
    <row r="3" spans="1:1026" ht="15.75" customHeight="1">
      <c r="A3" s="12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s="14"/>
      <c r="AT3" s="14"/>
      <c r="AU3" s="15"/>
      <c r="AV3" s="15"/>
      <c r="AW3" s="15"/>
      <c r="AX3" s="15"/>
      <c r="AY3" s="15"/>
      <c r="AZ3" s="15"/>
      <c r="BA3" s="15"/>
      <c r="BB3" s="15"/>
      <c r="BC3" s="15"/>
      <c r="BD3" s="14"/>
      <c r="BE3" s="14"/>
      <c r="BF3" s="14"/>
      <c r="BG3"/>
      <c r="BH3"/>
      <c r="BI3"/>
      <c r="BJ3" s="235"/>
      <c r="BK3"/>
      <c r="BL3"/>
      <c r="BM3" s="5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</row>
    <row r="4" spans="1:1026" ht="18" customHeight="1">
      <c r="A4" s="16" t="s">
        <v>6</v>
      </c>
      <c r="B4" s="13"/>
      <c r="C4" s="13"/>
      <c r="D4" s="13"/>
      <c r="E4" s="13"/>
      <c r="F4" s="13"/>
      <c r="G4"/>
      <c r="H4"/>
      <c r="I4"/>
      <c r="J4"/>
      <c r="K4"/>
      <c r="L4"/>
      <c r="M4"/>
      <c r="N4"/>
      <c r="O4"/>
      <c r="P4"/>
      <c r="Q4"/>
      <c r="R4"/>
      <c r="S4" s="13"/>
      <c r="T4" s="13"/>
      <c r="U4" s="13"/>
      <c r="V4"/>
      <c r="W4"/>
      <c r="X4"/>
      <c r="Y4"/>
      <c r="Z4"/>
      <c r="AA4"/>
      <c r="AB4"/>
      <c r="AC4"/>
      <c r="AD4"/>
      <c r="AE4"/>
      <c r="AF4"/>
      <c r="AG4" s="204" t="s">
        <v>82</v>
      </c>
      <c r="AH4" s="201"/>
      <c r="AI4" s="201"/>
      <c r="AJ4" s="201"/>
      <c r="AK4" s="201"/>
      <c r="AL4" s="201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 s="14"/>
      <c r="BF4" s="14"/>
      <c r="BG4"/>
      <c r="BH4" s="17"/>
      <c r="BI4" s="37"/>
      <c r="BJ4" s="20"/>
      <c r="BK4" s="18"/>
      <c r="BL4" s="5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</row>
    <row r="5" spans="1:1026" s="5" customFormat="1" ht="15.75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"/>
      <c r="AF5" s="1"/>
      <c r="AG5" s="201" t="s">
        <v>7</v>
      </c>
      <c r="AH5" s="201"/>
      <c r="AI5" s="201"/>
      <c r="AJ5" s="201"/>
      <c r="AK5" s="201"/>
      <c r="AL5" s="201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14"/>
      <c r="BI5" s="81"/>
      <c r="BJ5" s="236"/>
    </row>
    <row r="6" spans="1:1026" ht="15.75" customHeight="1">
      <c r="A6" s="5"/>
      <c r="B6" s="21" t="s">
        <v>10</v>
      </c>
      <c r="C6" s="22"/>
      <c r="D6" s="22"/>
      <c r="E6" s="22"/>
      <c r="F6" s="22"/>
      <c r="G6" s="21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G6" s="204" t="s">
        <v>80</v>
      </c>
      <c r="AH6" s="201"/>
      <c r="AI6" s="201"/>
      <c r="AJ6" s="201"/>
      <c r="AK6" s="201"/>
      <c r="AL6" s="201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14"/>
      <c r="BG6"/>
      <c r="BO6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</row>
    <row r="7" spans="1:1026" ht="15.75" customHeight="1">
      <c r="A7" s="5"/>
      <c r="B7" s="21"/>
      <c r="C7" s="22"/>
      <c r="D7" s="22"/>
      <c r="E7" s="22"/>
      <c r="F7" s="22"/>
      <c r="G7" s="21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G7" s="204" t="s">
        <v>81</v>
      </c>
      <c r="AH7" s="201"/>
      <c r="AI7" s="201"/>
      <c r="AJ7" s="201"/>
      <c r="AK7" s="201"/>
      <c r="AL7" s="201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5"/>
      <c r="BD7" s="26"/>
      <c r="BE7" s="27"/>
      <c r="BF7" s="14"/>
      <c r="BG7"/>
      <c r="BO7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</row>
    <row r="8" spans="1:1026" ht="15.75" customHeight="1" thickBot="1">
      <c r="A8" s="5"/>
      <c r="B8" s="21"/>
      <c r="C8" s="22"/>
      <c r="D8" s="22"/>
      <c r="E8" s="22"/>
      <c r="F8" s="22"/>
      <c r="G8" s="21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 s="28"/>
      <c r="AT8"/>
      <c r="AU8"/>
      <c r="AV8"/>
      <c r="AW8"/>
      <c r="AX8"/>
      <c r="AY8"/>
      <c r="AZ8"/>
      <c r="BA8"/>
      <c r="BB8"/>
      <c r="BC8"/>
      <c r="BD8"/>
      <c r="BE8"/>
      <c r="BF8" s="14"/>
      <c r="BG8"/>
      <c r="BH8" s="68" t="s">
        <v>88</v>
      </c>
      <c r="BO8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</row>
    <row r="9" spans="1:1026" ht="15.75" customHeight="1" thickTop="1" thickBot="1">
      <c r="A9" s="5"/>
      <c r="B9" s="21" t="s">
        <v>17</v>
      </c>
      <c r="C9" s="22"/>
      <c r="D9" s="22"/>
      <c r="E9" s="22"/>
      <c r="F9" s="22"/>
      <c r="G9" s="21"/>
      <c r="H9" s="247"/>
      <c r="I9" s="247"/>
      <c r="J9" s="247"/>
      <c r="K9" s="247"/>
      <c r="L9" s="247"/>
      <c r="M9" s="247"/>
      <c r="N9" s="247"/>
      <c r="O9" s="29" t="str">
        <f>IF(BH9=5,"（","")</f>
        <v/>
      </c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29" t="str">
        <f>IF(BH9=5,"）","")</f>
        <v/>
      </c>
      <c r="AE9"/>
      <c r="AF9" s="30" t="str">
        <f>IF(BH9=5,"←「その他」を選択した場合は対象材料の具体名を必ず選択すること","")</f>
        <v/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 s="13"/>
      <c r="BE9" s="19"/>
      <c r="BF9" s="14"/>
      <c r="BG9" s="19"/>
      <c r="BH9" s="249">
        <v>1</v>
      </c>
      <c r="BI9" s="248" t="s">
        <v>87</v>
      </c>
      <c r="BJ9" s="242">
        <v>1</v>
      </c>
      <c r="BK9" s="243" t="s">
        <v>8</v>
      </c>
      <c r="BL9" s="243" t="s">
        <v>9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</row>
    <row r="10" spans="1:1026" ht="15.75" customHeight="1" thickTop="1">
      <c r="A10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31"/>
      <c r="X10" s="15"/>
      <c r="Y10" s="15"/>
      <c r="Z10" s="15"/>
      <c r="AA10" s="15"/>
      <c r="AB10" s="15"/>
      <c r="AC10" s="15"/>
      <c r="AD10" s="15"/>
      <c r="AE10" s="32"/>
      <c r="AF10" s="12"/>
      <c r="AG10" s="33"/>
      <c r="AH10"/>
      <c r="AI10"/>
      <c r="AJ10"/>
      <c r="AK10"/>
      <c r="AL10"/>
      <c r="AM10"/>
      <c r="AN10"/>
      <c r="AO10" s="34"/>
      <c r="AP10" s="34"/>
      <c r="AQ10" s="35"/>
      <c r="AR10" s="35"/>
      <c r="AS10" s="35"/>
      <c r="AT10" s="35"/>
      <c r="AU10" s="35"/>
      <c r="AV10" s="35"/>
      <c r="AW10" s="35"/>
      <c r="AX10" s="5"/>
      <c r="AY10" s="5"/>
      <c r="AZ10" s="5"/>
      <c r="BA10" s="5"/>
      <c r="BB10" s="5"/>
      <c r="BC10" s="5"/>
      <c r="BD10" s="35"/>
      <c r="BE10" s="35"/>
      <c r="BF10" s="14"/>
      <c r="BG10" s="35"/>
      <c r="BI10" s="241"/>
      <c r="BJ10" s="242">
        <v>2</v>
      </c>
      <c r="BK10" s="243" t="s">
        <v>11</v>
      </c>
      <c r="BL10" s="243" t="s">
        <v>12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</row>
    <row r="11" spans="1:1026" ht="15.75" customHeight="1">
      <c r="A11"/>
      <c r="B11" s="21" t="s">
        <v>20</v>
      </c>
      <c r="C11" s="22"/>
      <c r="D11"/>
      <c r="E11" s="12"/>
      <c r="F11" s="12"/>
      <c r="G11" s="12"/>
      <c r="H11" s="12"/>
      <c r="I11"/>
      <c r="J11" s="36"/>
      <c r="K11" s="36"/>
      <c r="L11" s="7"/>
      <c r="M11" s="36"/>
      <c r="N11" s="7"/>
      <c r="O11" s="36"/>
      <c r="P11" s="7"/>
      <c r="Q11" s="36"/>
      <c r="R11" s="19"/>
      <c r="S11" s="19"/>
      <c r="T11" s="36"/>
      <c r="U11" s="7"/>
      <c r="V11"/>
      <c r="W11"/>
      <c r="X11"/>
      <c r="Y11"/>
      <c r="Z11"/>
      <c r="AA11"/>
      <c r="AB11"/>
      <c r="AC11"/>
      <c r="AD11" s="7"/>
      <c r="AE11" s="36"/>
      <c r="AF11" s="19"/>
      <c r="AG11" s="19"/>
      <c r="AH11"/>
      <c r="AI11"/>
      <c r="AJ11"/>
      <c r="AK11"/>
      <c r="AL11"/>
      <c r="AM11"/>
      <c r="AN11"/>
      <c r="AO11" s="34"/>
      <c r="AP11" s="34"/>
      <c r="AQ11" s="35"/>
      <c r="AR11" s="35"/>
      <c r="AS11" s="35"/>
      <c r="AT11" s="35"/>
      <c r="AU11" s="35"/>
      <c r="AV11" s="35"/>
      <c r="AW11" s="35"/>
      <c r="AX11"/>
      <c r="AY11"/>
      <c r="AZ11"/>
      <c r="BA11"/>
      <c r="BB11"/>
      <c r="BC11"/>
      <c r="BD11"/>
      <c r="BE11" s="35"/>
      <c r="BF11" s="35"/>
      <c r="BG11" s="35"/>
      <c r="BH11" s="20"/>
      <c r="BI11" s="163"/>
      <c r="BJ11" s="242">
        <v>3</v>
      </c>
      <c r="BK11" s="243" t="s">
        <v>13</v>
      </c>
      <c r="BL11" s="244" t="s">
        <v>14</v>
      </c>
      <c r="BM11" s="5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</row>
    <row r="12" spans="1:1026" ht="15.75" customHeight="1">
      <c r="A1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94" t="s">
        <v>21</v>
      </c>
      <c r="W12" s="194"/>
      <c r="X12" s="194"/>
      <c r="Y12" s="194"/>
      <c r="Z12" s="194"/>
      <c r="AA12" s="194"/>
      <c r="AB12" s="194"/>
      <c r="AC12" s="15"/>
      <c r="AD12" s="32"/>
      <c r="AE12" s="12"/>
      <c r="AF12" s="33"/>
      <c r="AG12" s="33"/>
      <c r="AH12"/>
      <c r="AI12"/>
      <c r="AJ12"/>
      <c r="AK12"/>
      <c r="AL12"/>
      <c r="AM12"/>
      <c r="AN12" s="34"/>
      <c r="AO12" s="34"/>
      <c r="AP12" s="35"/>
      <c r="AQ12" s="35"/>
      <c r="AR12" s="35"/>
      <c r="AS12" s="35"/>
      <c r="AT12" s="35"/>
      <c r="AU12" s="35"/>
      <c r="AV12" s="35"/>
      <c r="AW12"/>
      <c r="AX12"/>
      <c r="AY12"/>
      <c r="AZ12"/>
      <c r="BA12"/>
      <c r="BB12"/>
      <c r="BC12"/>
      <c r="BD12" s="35"/>
      <c r="BE12" s="35"/>
      <c r="BF12" s="35"/>
      <c r="BG12" s="1"/>
      <c r="BH12" s="18"/>
      <c r="BI12" s="163"/>
      <c r="BJ12" s="242">
        <v>4</v>
      </c>
      <c r="BK12" s="243" t="s">
        <v>15</v>
      </c>
      <c r="BL12" s="244" t="s">
        <v>16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</row>
    <row r="13" spans="1:1026" s="3" customFormat="1" ht="15.75" customHeight="1">
      <c r="A13" s="1"/>
      <c r="B13" s="15"/>
      <c r="C13" s="15"/>
      <c r="D13" s="39" t="s">
        <v>22</v>
      </c>
      <c r="E13" s="40" t="s">
        <v>23</v>
      </c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1"/>
      <c r="V13" s="195"/>
      <c r="W13" s="195"/>
      <c r="X13" s="195"/>
      <c r="Y13" s="195"/>
      <c r="Z13" s="195"/>
      <c r="AA13" s="195"/>
      <c r="AB13" s="195"/>
      <c r="AC13" s="5"/>
      <c r="AD13" s="5"/>
      <c r="AE13" s="5"/>
      <c r="AF13" s="5"/>
      <c r="AG13" s="33"/>
      <c r="AH13" s="33"/>
      <c r="AI13" s="33"/>
      <c r="AJ13" s="33"/>
      <c r="AK13" s="33"/>
      <c r="AL13" s="15"/>
      <c r="AM13" s="15"/>
      <c r="AN13" s="34"/>
      <c r="AO13" s="34"/>
      <c r="AP13" s="35"/>
      <c r="AQ13" s="35"/>
      <c r="AR13" s="35"/>
      <c r="AS13" s="35"/>
      <c r="AT13" s="35"/>
      <c r="AU13" s="35"/>
      <c r="AV13" s="35"/>
      <c r="AW13" s="1"/>
      <c r="AX13" s="1"/>
      <c r="AY13" s="1"/>
      <c r="AZ13" s="1"/>
      <c r="BA13" s="1"/>
      <c r="BB13" s="1"/>
      <c r="BC13" s="1"/>
      <c r="BD13" s="35"/>
      <c r="BE13" s="35"/>
      <c r="BF13" s="35"/>
      <c r="BG13" s="2"/>
      <c r="BH13" s="18"/>
      <c r="BI13" s="163"/>
      <c r="BJ13" s="245">
        <v>5</v>
      </c>
      <c r="BK13" s="243" t="s">
        <v>18</v>
      </c>
      <c r="BL13" s="243" t="s">
        <v>19</v>
      </c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</row>
    <row r="14" spans="1:1026" ht="15.75" customHeight="1">
      <c r="B14" s="15"/>
      <c r="C14" s="15"/>
      <c r="D14" s="39" t="s">
        <v>24</v>
      </c>
      <c r="E14" s="42" t="s">
        <v>25</v>
      </c>
      <c r="F14" s="43"/>
      <c r="G14" s="43"/>
      <c r="H14" s="44"/>
      <c r="I14" s="45"/>
      <c r="J14" s="46"/>
      <c r="K14" s="46"/>
      <c r="L14" s="46"/>
      <c r="M14" s="46"/>
      <c r="N14" s="46"/>
      <c r="O14" s="46"/>
      <c r="P14" s="46"/>
      <c r="Q14" s="46"/>
      <c r="R14" s="40"/>
      <c r="S14" s="40"/>
      <c r="T14" s="40"/>
      <c r="U14" s="41"/>
      <c r="V14" s="195"/>
      <c r="W14" s="195"/>
      <c r="X14" s="195"/>
      <c r="Y14" s="195"/>
      <c r="Z14" s="195"/>
      <c r="AA14" s="195"/>
      <c r="AB14" s="195"/>
      <c r="AC14" s="5"/>
      <c r="AD14" s="47" t="s">
        <v>26</v>
      </c>
      <c r="AE14" s="159" t="s">
        <v>83</v>
      </c>
      <c r="AF14" s="38"/>
      <c r="AG14" s="48"/>
      <c r="AH14" s="48"/>
      <c r="AI14" s="48"/>
      <c r="AJ14" s="33"/>
      <c r="AK14" s="33"/>
      <c r="AL14" s="15"/>
      <c r="AM14" s="15"/>
      <c r="AN14" s="34"/>
      <c r="AO14" s="34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H14" s="23" t="str">
        <f>IF($BH$9=1,$BL$9,IF($BH$9=2,$BL$10,IF($BH$9=3,$BL$11,IF($BH$9=4,$BL$12,IF($BH$9=5,$BL$13,$BH$13)))))</f>
        <v>鋼</v>
      </c>
      <c r="BI14" s="163"/>
      <c r="BJ14" s="161">
        <v>6</v>
      </c>
      <c r="BK14" s="246" t="str">
        <f>H9&amp;O9&amp;P9&amp;AD9</f>
        <v/>
      </c>
      <c r="BL14" s="246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</row>
    <row r="15" spans="1:1026" ht="15.75" customHeight="1">
      <c r="B15" s="15"/>
      <c r="C15" s="15"/>
      <c r="D15" s="39" t="s">
        <v>28</v>
      </c>
      <c r="E15" s="49" t="s">
        <v>29</v>
      </c>
      <c r="F15" s="43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0"/>
      <c r="S15" s="40"/>
      <c r="T15" s="40"/>
      <c r="U15" s="41"/>
      <c r="V15" s="196">
        <f>V13-V14</f>
        <v>0</v>
      </c>
      <c r="W15" s="196"/>
      <c r="X15" s="196"/>
      <c r="Y15" s="196"/>
      <c r="Z15" s="196"/>
      <c r="AA15" s="196"/>
      <c r="AB15" s="196"/>
      <c r="AC15" s="5"/>
      <c r="AD15" s="51"/>
      <c r="AE15" s="52" t="s">
        <v>84</v>
      </c>
      <c r="AF15" s="53"/>
      <c r="AG15" s="48"/>
      <c r="AH15" s="48"/>
      <c r="AI15" s="48"/>
      <c r="AJ15" s="33"/>
      <c r="AK15" s="33"/>
      <c r="AL15" s="15"/>
      <c r="AM15" s="15"/>
      <c r="AN15" s="34"/>
      <c r="AO15" s="34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H15"/>
      <c r="BI15"/>
      <c r="BJ15" s="23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</row>
    <row r="16" spans="1:1026" ht="15.75" customHeight="1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31"/>
      <c r="W16" s="15"/>
      <c r="X16" s="15"/>
      <c r="Y16" s="15"/>
      <c r="Z16" s="15"/>
      <c r="AA16" s="15"/>
      <c r="AC16" s="15"/>
      <c r="AD16" s="32"/>
      <c r="AE16" s="12"/>
      <c r="AF16" s="33"/>
      <c r="AG16" s="33"/>
      <c r="AH16" s="33"/>
      <c r="AI16" s="33"/>
      <c r="AJ16" s="33"/>
      <c r="AK16" s="33"/>
      <c r="AL16" s="15"/>
      <c r="AM16" s="15"/>
      <c r="AN16" s="34"/>
      <c r="AO16" s="34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H16"/>
      <c r="BI16"/>
      <c r="BJ16" s="235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</row>
    <row r="17" spans="1:1026" ht="15.75" customHeight="1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31"/>
      <c r="W17" s="15"/>
      <c r="X17" s="15"/>
      <c r="Y17" s="15"/>
      <c r="Z17" s="15"/>
      <c r="AA17" s="15"/>
      <c r="AB17" s="15"/>
      <c r="AC17" s="15"/>
      <c r="AD17" s="32"/>
      <c r="AE17" s="12"/>
      <c r="AF17" s="33"/>
      <c r="AG17" s="33"/>
      <c r="AH17" s="33"/>
      <c r="AI17" s="33"/>
      <c r="AJ17" s="33"/>
      <c r="AK17" s="33"/>
      <c r="AL17" s="15"/>
      <c r="AM17" s="15"/>
      <c r="AN17" s="34"/>
      <c r="AO17" s="34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H17"/>
      <c r="BI17"/>
      <c r="BJ17" s="235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</row>
    <row r="18" spans="1:1026" ht="18" customHeight="1">
      <c r="A18" s="16" t="s">
        <v>31</v>
      </c>
      <c r="B18" s="5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31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34"/>
      <c r="AM18" s="34"/>
      <c r="AN18" s="35"/>
      <c r="AO18" s="35"/>
      <c r="AP18" s="35"/>
      <c r="AQ18" s="35"/>
      <c r="AY18" s="13"/>
      <c r="AZ18" s="13"/>
      <c r="BA18" s="13"/>
      <c r="BB18" s="13"/>
      <c r="BC18" s="13"/>
      <c r="BD18" s="35"/>
      <c r="BE18" s="35"/>
      <c r="BF18" s="35"/>
      <c r="BH18"/>
      <c r="BI18"/>
      <c r="BJ18" s="235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</row>
    <row r="19" spans="1:1026" ht="13.5" customHeight="1">
      <c r="B19" s="5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1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34"/>
      <c r="AM19" s="34"/>
      <c r="AN19" s="35"/>
      <c r="AO19" s="35"/>
      <c r="AP19" s="35"/>
      <c r="AQ19" s="35"/>
      <c r="AY19" s="13"/>
      <c r="AZ19" s="13"/>
      <c r="BA19" s="13"/>
      <c r="BB19" s="13"/>
      <c r="BC19" s="13"/>
      <c r="BD19" s="35"/>
      <c r="BE19" s="35"/>
      <c r="BF19" s="35"/>
      <c r="BH19"/>
      <c r="BI19"/>
      <c r="BJ19" s="235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</row>
    <row r="20" spans="1:1026" ht="18" customHeight="1">
      <c r="A20" s="38"/>
      <c r="B20" s="56" t="s">
        <v>86</v>
      </c>
      <c r="C20" s="57"/>
      <c r="D20" s="57"/>
      <c r="E20" s="57"/>
      <c r="F20" s="57"/>
      <c r="G20" s="57"/>
      <c r="H20" s="57"/>
      <c r="I20" s="57"/>
      <c r="J20" s="58"/>
      <c r="K20" s="59"/>
      <c r="L20" s="59"/>
      <c r="M20" s="60"/>
      <c r="N20" s="60"/>
      <c r="O20" s="60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61" t="s">
        <v>32</v>
      </c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/>
      <c r="BF20"/>
      <c r="BH20"/>
      <c r="BI20"/>
      <c r="BJ20" s="235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</row>
    <row r="21" spans="1:1026" ht="14.25" customHeight="1">
      <c r="A21" s="38"/>
      <c r="B21" s="187" t="s">
        <v>33</v>
      </c>
      <c r="C21" s="187"/>
      <c r="D21" s="187"/>
      <c r="E21" s="187"/>
      <c r="F21" s="187"/>
      <c r="G21" s="187"/>
      <c r="H21" s="187"/>
      <c r="I21" s="187"/>
      <c r="J21" s="187" t="s">
        <v>34</v>
      </c>
      <c r="K21" s="187"/>
      <c r="L21" s="187"/>
      <c r="M21" s="187"/>
      <c r="N21" s="187"/>
      <c r="O21" s="187"/>
      <c r="P21" s="187"/>
      <c r="Q21" s="187"/>
      <c r="R21" s="187"/>
      <c r="S21" s="187"/>
      <c r="T21" s="187" t="s">
        <v>35</v>
      </c>
      <c r="U21" s="187"/>
      <c r="V21" s="197" t="s">
        <v>36</v>
      </c>
      <c r="W21" s="197"/>
      <c r="X21" s="197"/>
      <c r="Y21" s="197"/>
      <c r="Z21" s="197"/>
      <c r="AA21" s="197"/>
      <c r="AB21" s="197"/>
      <c r="AC21" s="197"/>
      <c r="AD21" s="198" t="s">
        <v>2</v>
      </c>
      <c r="AE21" s="198"/>
      <c r="AF21" s="63"/>
      <c r="AG21" s="62" t="s">
        <v>3</v>
      </c>
      <c r="AH21" s="63"/>
      <c r="AI21" s="64" t="s">
        <v>4</v>
      </c>
      <c r="AJ21" s="65"/>
      <c r="AK21" s="2"/>
      <c r="AL21"/>
      <c r="AM21"/>
      <c r="AN21" s="4"/>
      <c r="BG21" s="1"/>
      <c r="BH21" s="1"/>
      <c r="BI21" s="2"/>
      <c r="BJ21" s="12"/>
      <c r="BK21" s="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</row>
    <row r="22" spans="1:1026" ht="14.25" customHeight="1">
      <c r="A22" s="38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99" t="s">
        <v>37</v>
      </c>
      <c r="W22" s="199"/>
      <c r="X22" s="199"/>
      <c r="Y22" s="199"/>
      <c r="Z22" s="199"/>
      <c r="AA22" s="200" t="s">
        <v>38</v>
      </c>
      <c r="AB22" s="200"/>
      <c r="AC22" s="200"/>
      <c r="AD22" s="187" t="s">
        <v>39</v>
      </c>
      <c r="AE22" s="187"/>
      <c r="AF22" s="187"/>
      <c r="AG22" s="187"/>
      <c r="AH22" s="187"/>
      <c r="AI22" s="187"/>
      <c r="AJ22" s="187"/>
      <c r="AK22" s="2"/>
      <c r="AL22"/>
      <c r="AM22"/>
      <c r="AN22" s="4"/>
      <c r="BG22" s="1"/>
      <c r="BH22" s="1"/>
      <c r="BI22" s="2"/>
      <c r="BJ22" s="12"/>
      <c r="BK22" s="1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</row>
    <row r="23" spans="1:1026" ht="14.25" customHeight="1">
      <c r="A23" s="38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99"/>
      <c r="W23" s="199"/>
      <c r="X23" s="199"/>
      <c r="Y23" s="199"/>
      <c r="Z23" s="199"/>
      <c r="AA23" s="200"/>
      <c r="AB23" s="200"/>
      <c r="AC23" s="200"/>
      <c r="AD23" s="187"/>
      <c r="AE23" s="187"/>
      <c r="AF23" s="187"/>
      <c r="AG23" s="187"/>
      <c r="AH23" s="187"/>
      <c r="AI23" s="187"/>
      <c r="AJ23" s="187"/>
      <c r="AK23" s="2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 s="1"/>
      <c r="BI23" s="2"/>
      <c r="BJ23" s="12"/>
      <c r="BK23" s="1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</row>
    <row r="24" spans="1:1026" ht="14.25" customHeight="1">
      <c r="A24" s="38"/>
      <c r="B24" s="192" t="str">
        <f t="shared" ref="B24:B33" si="0">IF(B41="","",B41)</f>
        <v/>
      </c>
      <c r="C24" s="192"/>
      <c r="D24" s="192"/>
      <c r="E24" s="192"/>
      <c r="F24" s="192"/>
      <c r="G24" s="192"/>
      <c r="H24" s="192"/>
      <c r="I24" s="192"/>
      <c r="J24" s="192" t="str">
        <f t="shared" ref="J24:J33" si="1">IF(J41="","",J41)</f>
        <v/>
      </c>
      <c r="K24" s="192"/>
      <c r="L24" s="192"/>
      <c r="M24" s="192"/>
      <c r="N24" s="192"/>
      <c r="O24" s="192"/>
      <c r="P24" s="192"/>
      <c r="Q24" s="192"/>
      <c r="R24" s="192"/>
      <c r="S24" s="192"/>
      <c r="T24" s="193" t="str">
        <f t="shared" ref="T24:T33" si="2">IF(T41="","",T41)</f>
        <v/>
      </c>
      <c r="U24" s="193"/>
      <c r="V24" s="176">
        <f t="shared" ref="V24:V33" si="3">AT55</f>
        <v>0</v>
      </c>
      <c r="W24" s="176"/>
      <c r="X24" s="176"/>
      <c r="Y24" s="176"/>
      <c r="Z24" s="176"/>
      <c r="AA24" s="180"/>
      <c r="AB24" s="180"/>
      <c r="AC24" s="180"/>
      <c r="AD24" s="177">
        <f t="shared" ref="AD24:AD33" si="4">ROUNDDOWN(V24*AA24,0)</f>
        <v>0</v>
      </c>
      <c r="AE24" s="177"/>
      <c r="AF24" s="177"/>
      <c r="AG24" s="177"/>
      <c r="AH24" s="177"/>
      <c r="AI24" s="177"/>
      <c r="AJ24" s="177"/>
      <c r="AK24" s="2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 s="1"/>
      <c r="BI24" s="2"/>
      <c r="BJ24" s="12"/>
      <c r="BK24" s="1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</row>
    <row r="25" spans="1:1026" ht="14.25" customHeight="1">
      <c r="A25" s="38"/>
      <c r="B25" s="192" t="str">
        <f t="shared" si="0"/>
        <v/>
      </c>
      <c r="C25" s="192"/>
      <c r="D25" s="192"/>
      <c r="E25" s="192"/>
      <c r="F25" s="192"/>
      <c r="G25" s="192"/>
      <c r="H25" s="192"/>
      <c r="I25" s="192"/>
      <c r="J25" s="192" t="str">
        <f t="shared" si="1"/>
        <v/>
      </c>
      <c r="K25" s="192"/>
      <c r="L25" s="192"/>
      <c r="M25" s="192"/>
      <c r="N25" s="192"/>
      <c r="O25" s="192"/>
      <c r="P25" s="192"/>
      <c r="Q25" s="192"/>
      <c r="R25" s="192"/>
      <c r="S25" s="192"/>
      <c r="T25" s="193" t="str">
        <f t="shared" si="2"/>
        <v/>
      </c>
      <c r="U25" s="193"/>
      <c r="V25" s="176">
        <f t="shared" si="3"/>
        <v>0</v>
      </c>
      <c r="W25" s="176"/>
      <c r="X25" s="176"/>
      <c r="Y25" s="176"/>
      <c r="Z25" s="176"/>
      <c r="AA25" s="172"/>
      <c r="AB25" s="172"/>
      <c r="AC25" s="172"/>
      <c r="AD25" s="177">
        <f t="shared" si="4"/>
        <v>0</v>
      </c>
      <c r="AE25" s="177"/>
      <c r="AF25" s="177"/>
      <c r="AG25" s="177"/>
      <c r="AH25" s="177"/>
      <c r="AI25" s="177"/>
      <c r="AJ25" s="177"/>
      <c r="AK25" s="2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 s="1"/>
      <c r="BI25" s="2"/>
      <c r="BJ25" s="12"/>
      <c r="BK25" s="1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</row>
    <row r="26" spans="1:1026" ht="14.25" customHeight="1">
      <c r="A26" s="38"/>
      <c r="B26" s="192" t="str">
        <f t="shared" si="0"/>
        <v/>
      </c>
      <c r="C26" s="192"/>
      <c r="D26" s="192"/>
      <c r="E26" s="192"/>
      <c r="F26" s="192"/>
      <c r="G26" s="192"/>
      <c r="H26" s="192"/>
      <c r="I26" s="192"/>
      <c r="J26" s="192" t="str">
        <f t="shared" si="1"/>
        <v/>
      </c>
      <c r="K26" s="192"/>
      <c r="L26" s="192"/>
      <c r="M26" s="192"/>
      <c r="N26" s="192"/>
      <c r="O26" s="192"/>
      <c r="P26" s="192"/>
      <c r="Q26" s="192"/>
      <c r="R26" s="192"/>
      <c r="S26" s="192"/>
      <c r="T26" s="193" t="str">
        <f t="shared" si="2"/>
        <v/>
      </c>
      <c r="U26" s="193"/>
      <c r="V26" s="176">
        <f t="shared" si="3"/>
        <v>0</v>
      </c>
      <c r="W26" s="176"/>
      <c r="X26" s="176"/>
      <c r="Y26" s="176"/>
      <c r="Z26" s="176"/>
      <c r="AA26" s="180"/>
      <c r="AB26" s="180"/>
      <c r="AC26" s="180"/>
      <c r="AD26" s="177">
        <f t="shared" si="4"/>
        <v>0</v>
      </c>
      <c r="AE26" s="177"/>
      <c r="AF26" s="177"/>
      <c r="AG26" s="177"/>
      <c r="AH26" s="177"/>
      <c r="AI26" s="177"/>
      <c r="AJ26" s="177"/>
      <c r="AK26" s="2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 s="1"/>
      <c r="BI26" s="2"/>
      <c r="BJ26" s="12"/>
      <c r="BK26" s="1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</row>
    <row r="27" spans="1:1026" ht="14.25" customHeight="1">
      <c r="A27" s="38"/>
      <c r="B27" s="192" t="str">
        <f t="shared" si="0"/>
        <v/>
      </c>
      <c r="C27" s="192"/>
      <c r="D27" s="192"/>
      <c r="E27" s="192"/>
      <c r="F27" s="192"/>
      <c r="G27" s="192"/>
      <c r="H27" s="192"/>
      <c r="I27" s="192"/>
      <c r="J27" s="192" t="str">
        <f t="shared" si="1"/>
        <v/>
      </c>
      <c r="K27" s="192"/>
      <c r="L27" s="192"/>
      <c r="M27" s="192"/>
      <c r="N27" s="192"/>
      <c r="O27" s="192"/>
      <c r="P27" s="192"/>
      <c r="Q27" s="192"/>
      <c r="R27" s="192"/>
      <c r="S27" s="192"/>
      <c r="T27" s="193" t="str">
        <f t="shared" si="2"/>
        <v/>
      </c>
      <c r="U27" s="193"/>
      <c r="V27" s="176">
        <f t="shared" si="3"/>
        <v>0</v>
      </c>
      <c r="W27" s="176"/>
      <c r="X27" s="176"/>
      <c r="Y27" s="176"/>
      <c r="Z27" s="176"/>
      <c r="AA27" s="180"/>
      <c r="AB27" s="180"/>
      <c r="AC27" s="180"/>
      <c r="AD27" s="177">
        <f t="shared" si="4"/>
        <v>0</v>
      </c>
      <c r="AE27" s="177"/>
      <c r="AF27" s="177"/>
      <c r="AG27" s="177"/>
      <c r="AH27" s="177"/>
      <c r="AI27" s="177"/>
      <c r="AJ27" s="177"/>
      <c r="AK27" s="2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 s="1"/>
      <c r="BI27" s="2"/>
      <c r="BJ27" s="12"/>
      <c r="BK27" s="1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</row>
    <row r="28" spans="1:1026" ht="14.25" customHeight="1">
      <c r="A28" s="38"/>
      <c r="B28" s="192" t="str">
        <f t="shared" si="0"/>
        <v/>
      </c>
      <c r="C28" s="192"/>
      <c r="D28" s="192"/>
      <c r="E28" s="192"/>
      <c r="F28" s="192"/>
      <c r="G28" s="192"/>
      <c r="H28" s="192"/>
      <c r="I28" s="192"/>
      <c r="J28" s="192" t="str">
        <f t="shared" si="1"/>
        <v/>
      </c>
      <c r="K28" s="192"/>
      <c r="L28" s="192"/>
      <c r="M28" s="192"/>
      <c r="N28" s="192"/>
      <c r="O28" s="192"/>
      <c r="P28" s="192"/>
      <c r="Q28" s="192"/>
      <c r="R28" s="192"/>
      <c r="S28" s="192"/>
      <c r="T28" s="193" t="str">
        <f t="shared" si="2"/>
        <v/>
      </c>
      <c r="U28" s="193"/>
      <c r="V28" s="176">
        <f t="shared" si="3"/>
        <v>0</v>
      </c>
      <c r="W28" s="176"/>
      <c r="X28" s="176"/>
      <c r="Y28" s="176"/>
      <c r="Z28" s="176"/>
      <c r="AA28" s="180"/>
      <c r="AB28" s="180"/>
      <c r="AC28" s="180"/>
      <c r="AD28" s="177">
        <f t="shared" si="4"/>
        <v>0</v>
      </c>
      <c r="AE28" s="177"/>
      <c r="AF28" s="177"/>
      <c r="AG28" s="177"/>
      <c r="AH28" s="177"/>
      <c r="AI28" s="177"/>
      <c r="AJ28" s="177"/>
      <c r="AK28" s="2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 s="1"/>
      <c r="BI28" s="2"/>
      <c r="BJ28" s="12"/>
      <c r="BK28" s="1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</row>
    <row r="29" spans="1:1026" ht="14.25" customHeight="1">
      <c r="A29" s="38"/>
      <c r="B29" s="192" t="str">
        <f t="shared" si="0"/>
        <v/>
      </c>
      <c r="C29" s="192"/>
      <c r="D29" s="192"/>
      <c r="E29" s="192"/>
      <c r="F29" s="192"/>
      <c r="G29" s="192"/>
      <c r="H29" s="192"/>
      <c r="I29" s="192"/>
      <c r="J29" s="192" t="str">
        <f t="shared" si="1"/>
        <v/>
      </c>
      <c r="K29" s="192"/>
      <c r="L29" s="192"/>
      <c r="M29" s="192"/>
      <c r="N29" s="192"/>
      <c r="O29" s="192"/>
      <c r="P29" s="192"/>
      <c r="Q29" s="192"/>
      <c r="R29" s="192"/>
      <c r="S29" s="192"/>
      <c r="T29" s="193" t="str">
        <f t="shared" si="2"/>
        <v/>
      </c>
      <c r="U29" s="193"/>
      <c r="V29" s="176">
        <f t="shared" si="3"/>
        <v>0</v>
      </c>
      <c r="W29" s="176"/>
      <c r="X29" s="176"/>
      <c r="Y29" s="176"/>
      <c r="Z29" s="176"/>
      <c r="AA29" s="180"/>
      <c r="AB29" s="180"/>
      <c r="AC29" s="180"/>
      <c r="AD29" s="177">
        <f t="shared" si="4"/>
        <v>0</v>
      </c>
      <c r="AE29" s="177"/>
      <c r="AF29" s="177"/>
      <c r="AG29" s="177"/>
      <c r="AH29" s="177"/>
      <c r="AI29" s="177"/>
      <c r="AJ29" s="177"/>
      <c r="AK29" s="2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 s="1"/>
      <c r="BI29" s="2"/>
      <c r="BJ29" s="12"/>
      <c r="BK29" s="1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</row>
    <row r="30" spans="1:1026" ht="14.25" customHeight="1">
      <c r="A30" s="38"/>
      <c r="B30" s="192" t="str">
        <f t="shared" si="0"/>
        <v/>
      </c>
      <c r="C30" s="192"/>
      <c r="D30" s="192"/>
      <c r="E30" s="192"/>
      <c r="F30" s="192"/>
      <c r="G30" s="192"/>
      <c r="H30" s="192"/>
      <c r="I30" s="192"/>
      <c r="J30" s="192" t="str">
        <f t="shared" si="1"/>
        <v/>
      </c>
      <c r="K30" s="192"/>
      <c r="L30" s="192"/>
      <c r="M30" s="192"/>
      <c r="N30" s="192"/>
      <c r="O30" s="192"/>
      <c r="P30" s="192"/>
      <c r="Q30" s="192"/>
      <c r="R30" s="192"/>
      <c r="S30" s="192"/>
      <c r="T30" s="193" t="str">
        <f t="shared" si="2"/>
        <v/>
      </c>
      <c r="U30" s="193"/>
      <c r="V30" s="176">
        <f t="shared" si="3"/>
        <v>0</v>
      </c>
      <c r="W30" s="176"/>
      <c r="X30" s="176"/>
      <c r="Y30" s="176"/>
      <c r="Z30" s="176"/>
      <c r="AA30" s="180"/>
      <c r="AB30" s="180"/>
      <c r="AC30" s="180"/>
      <c r="AD30" s="177">
        <f t="shared" si="4"/>
        <v>0</v>
      </c>
      <c r="AE30" s="177"/>
      <c r="AF30" s="177"/>
      <c r="AG30" s="177"/>
      <c r="AH30" s="177"/>
      <c r="AI30" s="177"/>
      <c r="AJ30" s="177"/>
      <c r="AK30" s="2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 s="1"/>
      <c r="BI30" s="2"/>
      <c r="BJ30" s="12"/>
      <c r="BK30" s="1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</row>
    <row r="31" spans="1:1026" ht="14.25" customHeight="1">
      <c r="A31" s="38"/>
      <c r="B31" s="192" t="str">
        <f t="shared" si="0"/>
        <v/>
      </c>
      <c r="C31" s="192"/>
      <c r="D31" s="192"/>
      <c r="E31" s="192"/>
      <c r="F31" s="192"/>
      <c r="G31" s="192"/>
      <c r="H31" s="192"/>
      <c r="I31" s="192"/>
      <c r="J31" s="192" t="str">
        <f t="shared" si="1"/>
        <v/>
      </c>
      <c r="K31" s="192"/>
      <c r="L31" s="192"/>
      <c r="M31" s="192"/>
      <c r="N31" s="192"/>
      <c r="O31" s="192"/>
      <c r="P31" s="192"/>
      <c r="Q31" s="192"/>
      <c r="R31" s="192"/>
      <c r="S31" s="192"/>
      <c r="T31" s="193" t="str">
        <f t="shared" si="2"/>
        <v/>
      </c>
      <c r="U31" s="193"/>
      <c r="V31" s="176">
        <f t="shared" si="3"/>
        <v>0</v>
      </c>
      <c r="W31" s="176"/>
      <c r="X31" s="176"/>
      <c r="Y31" s="176"/>
      <c r="Z31" s="176"/>
      <c r="AA31" s="180"/>
      <c r="AB31" s="180"/>
      <c r="AC31" s="180"/>
      <c r="AD31" s="177">
        <f t="shared" si="4"/>
        <v>0</v>
      </c>
      <c r="AE31" s="177"/>
      <c r="AF31" s="177"/>
      <c r="AG31" s="177"/>
      <c r="AH31" s="177"/>
      <c r="AI31" s="177"/>
      <c r="AJ31" s="177"/>
      <c r="AK31" s="2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 s="1"/>
      <c r="BI31" s="2"/>
      <c r="BJ31" s="12"/>
      <c r="BK31" s="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</row>
    <row r="32" spans="1:1026" ht="14.25" customHeight="1">
      <c r="A32" s="38"/>
      <c r="B32" s="192" t="str">
        <f t="shared" si="0"/>
        <v/>
      </c>
      <c r="C32" s="192"/>
      <c r="D32" s="192"/>
      <c r="E32" s="192"/>
      <c r="F32" s="192"/>
      <c r="G32" s="192"/>
      <c r="H32" s="192"/>
      <c r="I32" s="192"/>
      <c r="J32" s="192" t="str">
        <f t="shared" si="1"/>
        <v/>
      </c>
      <c r="K32" s="192"/>
      <c r="L32" s="192"/>
      <c r="M32" s="192"/>
      <c r="N32" s="192"/>
      <c r="O32" s="192"/>
      <c r="P32" s="192"/>
      <c r="Q32" s="192"/>
      <c r="R32" s="192"/>
      <c r="S32" s="192"/>
      <c r="T32" s="193" t="str">
        <f t="shared" si="2"/>
        <v/>
      </c>
      <c r="U32" s="193"/>
      <c r="V32" s="176">
        <f t="shared" si="3"/>
        <v>0</v>
      </c>
      <c r="W32" s="176"/>
      <c r="X32" s="176"/>
      <c r="Y32" s="176"/>
      <c r="Z32" s="176"/>
      <c r="AA32" s="180"/>
      <c r="AB32" s="180"/>
      <c r="AC32" s="180"/>
      <c r="AD32" s="177">
        <f t="shared" si="4"/>
        <v>0</v>
      </c>
      <c r="AE32" s="177"/>
      <c r="AF32" s="177"/>
      <c r="AG32" s="177"/>
      <c r="AH32" s="177"/>
      <c r="AI32" s="177"/>
      <c r="AJ32" s="177"/>
      <c r="AK32" s="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 s="1"/>
      <c r="BI32" s="2"/>
      <c r="BJ32" s="12"/>
      <c r="BK32" s="1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</row>
    <row r="33" spans="1:1026" ht="14.25" customHeight="1" thickBot="1">
      <c r="A33" s="38"/>
      <c r="B33" s="192" t="str">
        <f t="shared" si="0"/>
        <v/>
      </c>
      <c r="C33" s="192"/>
      <c r="D33" s="192"/>
      <c r="E33" s="192"/>
      <c r="F33" s="192"/>
      <c r="G33" s="192"/>
      <c r="H33" s="192"/>
      <c r="I33" s="192"/>
      <c r="J33" s="192" t="str">
        <f t="shared" si="1"/>
        <v/>
      </c>
      <c r="K33" s="192"/>
      <c r="L33" s="192"/>
      <c r="M33" s="192"/>
      <c r="N33" s="192"/>
      <c r="O33" s="192"/>
      <c r="P33" s="192"/>
      <c r="Q33" s="192"/>
      <c r="R33" s="192"/>
      <c r="S33" s="192"/>
      <c r="T33" s="193" t="str">
        <f t="shared" si="2"/>
        <v/>
      </c>
      <c r="U33" s="193"/>
      <c r="V33" s="176">
        <f t="shared" si="3"/>
        <v>0</v>
      </c>
      <c r="W33" s="176"/>
      <c r="X33" s="176"/>
      <c r="Y33" s="176"/>
      <c r="Z33" s="176"/>
      <c r="AA33" s="180"/>
      <c r="AB33" s="180"/>
      <c r="AC33" s="180"/>
      <c r="AD33" s="177">
        <f t="shared" si="4"/>
        <v>0</v>
      </c>
      <c r="AE33" s="177"/>
      <c r="AF33" s="177"/>
      <c r="AG33" s="177"/>
      <c r="AH33" s="177"/>
      <c r="AI33" s="177"/>
      <c r="AJ33" s="177"/>
      <c r="AK33" s="2"/>
      <c r="AL33" s="3"/>
      <c r="AM33" s="3"/>
      <c r="AN33" s="4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 s="1"/>
      <c r="BH33" s="1"/>
      <c r="BI33" s="2"/>
      <c r="BJ33" s="12"/>
      <c r="BK33" s="1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</row>
    <row r="34" spans="1:1026" ht="14.25" customHeight="1" thickTop="1" thickBot="1">
      <c r="A34" s="38"/>
      <c r="B34" s="66"/>
      <c r="C34" s="66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178" t="s">
        <v>40</v>
      </c>
      <c r="W34" s="178"/>
      <c r="X34" s="178"/>
      <c r="Y34" s="178"/>
      <c r="Z34" s="178"/>
      <c r="AA34" s="178"/>
      <c r="AB34" s="178"/>
      <c r="AC34" s="178"/>
      <c r="AD34" s="179">
        <f>ROUNDDOWN(SUM(AD24:AJ33),0)</f>
        <v>0</v>
      </c>
      <c r="AE34" s="179"/>
      <c r="AF34" s="179"/>
      <c r="AG34" s="179"/>
      <c r="AH34" s="179"/>
      <c r="AI34" s="179"/>
      <c r="AJ34" s="179"/>
      <c r="AK34" s="2"/>
      <c r="AL34" s="3"/>
      <c r="AM34" s="3"/>
      <c r="AN34" s="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 s="1"/>
      <c r="BH34" s="1"/>
      <c r="BI34" s="2"/>
      <c r="BJ34" s="12"/>
      <c r="BK34" s="1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</row>
    <row r="35" spans="1:1026" ht="14.25" customHeight="1" thickTop="1">
      <c r="A35" s="38"/>
      <c r="B35" s="38"/>
      <c r="C35" s="38"/>
      <c r="D35" s="38"/>
      <c r="E35" s="38"/>
      <c r="F35" s="38"/>
      <c r="G35" s="38"/>
      <c r="H35" s="38"/>
      <c r="I35" s="38"/>
      <c r="J35" s="60"/>
      <c r="K35" s="60"/>
      <c r="L35" s="60"/>
      <c r="M35" s="60"/>
      <c r="N35" s="60"/>
      <c r="O35" s="60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38"/>
      <c r="AC35" s="38"/>
      <c r="AD35" s="38"/>
      <c r="AE35" s="38"/>
      <c r="AF35" s="38"/>
      <c r="AG35" s="38"/>
      <c r="AH35" s="38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 s="1"/>
      <c r="BH35" s="38"/>
      <c r="BK35" s="68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</row>
    <row r="36" spans="1:1026" ht="14.25" customHeight="1">
      <c r="A36" s="38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/>
      <c r="BH36" s="38"/>
      <c r="BK36" s="68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</row>
    <row r="37" spans="1:1026" ht="18" customHeight="1">
      <c r="A37" s="38"/>
      <c r="B37" s="56" t="s">
        <v>85</v>
      </c>
      <c r="C37" s="57"/>
      <c r="D37" s="57"/>
      <c r="E37" s="57"/>
      <c r="F37" s="57"/>
      <c r="G37" s="57"/>
      <c r="H37" s="57"/>
      <c r="I37" s="57"/>
      <c r="J37" s="58"/>
      <c r="K37" s="59"/>
      <c r="L37" s="59"/>
      <c r="M37" s="60"/>
      <c r="N37" s="60"/>
      <c r="O37" s="60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61" t="s">
        <v>32</v>
      </c>
      <c r="BF37" s="61"/>
      <c r="BG37"/>
      <c r="BH37" s="38"/>
      <c r="BK37" s="68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</row>
    <row r="38" spans="1:1026" ht="14.25" customHeight="1">
      <c r="A38" s="38"/>
      <c r="B38" s="187" t="s">
        <v>33</v>
      </c>
      <c r="C38" s="187"/>
      <c r="D38" s="187"/>
      <c r="E38" s="187"/>
      <c r="F38" s="187"/>
      <c r="G38" s="187"/>
      <c r="H38" s="187"/>
      <c r="I38" s="187"/>
      <c r="J38" s="187" t="s">
        <v>34</v>
      </c>
      <c r="K38" s="187"/>
      <c r="L38" s="187"/>
      <c r="M38" s="187"/>
      <c r="N38" s="187"/>
      <c r="O38" s="187"/>
      <c r="P38" s="187"/>
      <c r="Q38" s="187"/>
      <c r="R38" s="187"/>
      <c r="S38" s="187"/>
      <c r="T38" s="187" t="s">
        <v>35</v>
      </c>
      <c r="U38" s="187"/>
      <c r="V38" s="187" t="s">
        <v>41</v>
      </c>
      <c r="W38" s="187"/>
      <c r="X38" s="187"/>
      <c r="Y38" s="187"/>
      <c r="Z38" s="187"/>
      <c r="AA38" s="187"/>
      <c r="AB38" s="187" t="s">
        <v>42</v>
      </c>
      <c r="AC38" s="187"/>
      <c r="AD38" s="187"/>
      <c r="AE38" s="187"/>
      <c r="AF38" s="187"/>
      <c r="AG38" s="187"/>
      <c r="AH38" s="187" t="s">
        <v>43</v>
      </c>
      <c r="AI38" s="187"/>
      <c r="AJ38" s="187"/>
      <c r="AK38" s="187"/>
      <c r="AL38" s="187"/>
      <c r="AM38" s="187"/>
      <c r="AN38" s="187" t="s">
        <v>44</v>
      </c>
      <c r="AO38" s="187"/>
      <c r="AP38" s="187"/>
      <c r="AQ38" s="187"/>
      <c r="AR38" s="187"/>
      <c r="AS38" s="187"/>
      <c r="AT38" s="187" t="s">
        <v>45</v>
      </c>
      <c r="AU38" s="187"/>
      <c r="AV38" s="187"/>
      <c r="AW38" s="187"/>
      <c r="AX38" s="187"/>
      <c r="AY38" s="187"/>
      <c r="AZ38" s="187" t="s">
        <v>46</v>
      </c>
      <c r="BA38" s="187"/>
      <c r="BB38" s="187"/>
      <c r="BC38" s="187"/>
      <c r="BD38" s="187"/>
      <c r="BE38" s="187"/>
      <c r="BF38" s="237"/>
      <c r="BG38"/>
      <c r="BH38"/>
      <c r="BI38"/>
      <c r="BJ38" s="235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</row>
    <row r="39" spans="1:1026" ht="14.25" customHeight="1">
      <c r="A39" s="38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9" t="s">
        <v>2</v>
      </c>
      <c r="W39" s="189"/>
      <c r="X39" s="63"/>
      <c r="Y39" s="62" t="s">
        <v>3</v>
      </c>
      <c r="Z39" s="63"/>
      <c r="AA39" s="64" t="s">
        <v>4</v>
      </c>
      <c r="AB39" s="189" t="s">
        <v>2</v>
      </c>
      <c r="AC39" s="189"/>
      <c r="AD39" s="63"/>
      <c r="AE39" s="62" t="s">
        <v>3</v>
      </c>
      <c r="AF39" s="63"/>
      <c r="AG39" s="64" t="s">
        <v>4</v>
      </c>
      <c r="AH39" s="189" t="s">
        <v>2</v>
      </c>
      <c r="AI39" s="189"/>
      <c r="AJ39" s="63"/>
      <c r="AK39" s="62" t="s">
        <v>3</v>
      </c>
      <c r="AL39" s="63"/>
      <c r="AM39" s="64" t="s">
        <v>4</v>
      </c>
      <c r="AN39" s="189" t="s">
        <v>2</v>
      </c>
      <c r="AO39" s="189"/>
      <c r="AP39" s="63"/>
      <c r="AQ39" s="62" t="s">
        <v>3</v>
      </c>
      <c r="AR39" s="63"/>
      <c r="AS39" s="64" t="s">
        <v>4</v>
      </c>
      <c r="AT39" s="189" t="s">
        <v>2</v>
      </c>
      <c r="AU39" s="189"/>
      <c r="AV39" s="63"/>
      <c r="AW39" s="62" t="s">
        <v>3</v>
      </c>
      <c r="AX39" s="63"/>
      <c r="AY39" s="64" t="s">
        <v>4</v>
      </c>
      <c r="AZ39" s="189" t="s">
        <v>2</v>
      </c>
      <c r="BA39" s="189"/>
      <c r="BB39" s="63"/>
      <c r="BC39" s="62" t="s">
        <v>3</v>
      </c>
      <c r="BD39" s="63"/>
      <c r="BE39" s="69" t="s">
        <v>4</v>
      </c>
      <c r="BF39" s="238"/>
      <c r="BG39"/>
      <c r="BH39"/>
      <c r="BI39"/>
      <c r="BJ39" s="235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</row>
    <row r="40" spans="1:1026" ht="14.25" customHeight="1">
      <c r="A40" s="38"/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2" t="s">
        <v>47</v>
      </c>
      <c r="W40" s="182"/>
      <c r="X40" s="182"/>
      <c r="Y40" s="183" t="s">
        <v>48</v>
      </c>
      <c r="Z40" s="183"/>
      <c r="AA40" s="183"/>
      <c r="AB40" s="182" t="s">
        <v>47</v>
      </c>
      <c r="AC40" s="182"/>
      <c r="AD40" s="182"/>
      <c r="AE40" s="183" t="s">
        <v>48</v>
      </c>
      <c r="AF40" s="183"/>
      <c r="AG40" s="183"/>
      <c r="AH40" s="182" t="s">
        <v>47</v>
      </c>
      <c r="AI40" s="182"/>
      <c r="AJ40" s="182"/>
      <c r="AK40" s="183" t="s">
        <v>48</v>
      </c>
      <c r="AL40" s="183"/>
      <c r="AM40" s="183"/>
      <c r="AN40" s="182" t="s">
        <v>47</v>
      </c>
      <c r="AO40" s="182"/>
      <c r="AP40" s="182"/>
      <c r="AQ40" s="183" t="s">
        <v>48</v>
      </c>
      <c r="AR40" s="183"/>
      <c r="AS40" s="183"/>
      <c r="AT40" s="182" t="s">
        <v>47</v>
      </c>
      <c r="AU40" s="182"/>
      <c r="AV40" s="182"/>
      <c r="AW40" s="183" t="s">
        <v>48</v>
      </c>
      <c r="AX40" s="183"/>
      <c r="AY40" s="183"/>
      <c r="AZ40" s="182" t="s">
        <v>47</v>
      </c>
      <c r="BA40" s="182"/>
      <c r="BB40" s="182"/>
      <c r="BC40" s="183" t="s">
        <v>48</v>
      </c>
      <c r="BD40" s="183"/>
      <c r="BE40" s="183"/>
      <c r="BF40" s="237"/>
      <c r="BG40"/>
      <c r="BH40"/>
      <c r="BI40"/>
      <c r="BJ40" s="235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</row>
    <row r="41" spans="1:1026" ht="14.25" customHeight="1">
      <c r="A41" s="38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1"/>
      <c r="U41" s="191"/>
      <c r="V41" s="173"/>
      <c r="W41" s="173"/>
      <c r="X41" s="173"/>
      <c r="Y41" s="180"/>
      <c r="Z41" s="180"/>
      <c r="AA41" s="180"/>
      <c r="AB41" s="173"/>
      <c r="AC41" s="173"/>
      <c r="AD41" s="173"/>
      <c r="AE41" s="180"/>
      <c r="AF41" s="180"/>
      <c r="AG41" s="180"/>
      <c r="AH41" s="173"/>
      <c r="AI41" s="173"/>
      <c r="AJ41" s="173"/>
      <c r="AK41" s="180"/>
      <c r="AL41" s="180"/>
      <c r="AM41" s="180"/>
      <c r="AN41" s="173"/>
      <c r="AO41" s="173"/>
      <c r="AP41" s="173"/>
      <c r="AQ41" s="180"/>
      <c r="AR41" s="180"/>
      <c r="AS41" s="180"/>
      <c r="AT41" s="173"/>
      <c r="AU41" s="173"/>
      <c r="AV41" s="173"/>
      <c r="AW41" s="180"/>
      <c r="AX41" s="180"/>
      <c r="AY41" s="180"/>
      <c r="AZ41" s="173"/>
      <c r="BA41" s="173"/>
      <c r="BB41" s="173"/>
      <c r="BC41" s="180"/>
      <c r="BD41" s="180"/>
      <c r="BE41" s="180"/>
      <c r="BF41" s="239"/>
      <c r="BG41"/>
      <c r="BH41"/>
      <c r="BI41"/>
      <c r="BJ41" s="235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</row>
    <row r="42" spans="1:1026" ht="14.25" customHeight="1">
      <c r="A42" s="38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1"/>
      <c r="U42" s="191"/>
      <c r="V42" s="173"/>
      <c r="W42" s="173"/>
      <c r="X42" s="173"/>
      <c r="Y42" s="180"/>
      <c r="Z42" s="180"/>
      <c r="AA42" s="180"/>
      <c r="AB42" s="173"/>
      <c r="AC42" s="173"/>
      <c r="AD42" s="173"/>
      <c r="AE42" s="180"/>
      <c r="AF42" s="180"/>
      <c r="AG42" s="180"/>
      <c r="AH42" s="173"/>
      <c r="AI42" s="173"/>
      <c r="AJ42" s="173"/>
      <c r="AK42" s="180"/>
      <c r="AL42" s="180"/>
      <c r="AM42" s="180"/>
      <c r="AN42" s="173"/>
      <c r="AO42" s="173"/>
      <c r="AP42" s="173"/>
      <c r="AQ42" s="180"/>
      <c r="AR42" s="180"/>
      <c r="AS42" s="180"/>
      <c r="AT42" s="173"/>
      <c r="AU42" s="173"/>
      <c r="AV42" s="173"/>
      <c r="AW42" s="180"/>
      <c r="AX42" s="180"/>
      <c r="AY42" s="180"/>
      <c r="AZ42" s="173"/>
      <c r="BA42" s="173"/>
      <c r="BB42" s="173"/>
      <c r="BC42" s="180"/>
      <c r="BD42" s="180"/>
      <c r="BE42" s="180"/>
      <c r="BF42" s="239"/>
      <c r="BG42"/>
      <c r="BH42"/>
      <c r="BI42"/>
      <c r="BJ42" s="235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</row>
    <row r="43" spans="1:1026" ht="14.25" customHeight="1">
      <c r="A43" s="38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1"/>
      <c r="U43" s="191"/>
      <c r="V43" s="173"/>
      <c r="W43" s="173"/>
      <c r="X43" s="173"/>
      <c r="Y43" s="180"/>
      <c r="Z43" s="180"/>
      <c r="AA43" s="180"/>
      <c r="AB43" s="173"/>
      <c r="AC43" s="173"/>
      <c r="AD43" s="173"/>
      <c r="AE43" s="172"/>
      <c r="AF43" s="172"/>
      <c r="AG43" s="172"/>
      <c r="AH43" s="173"/>
      <c r="AI43" s="173"/>
      <c r="AJ43" s="173"/>
      <c r="AK43" s="172"/>
      <c r="AL43" s="172"/>
      <c r="AM43" s="172"/>
      <c r="AN43" s="173"/>
      <c r="AO43" s="173"/>
      <c r="AP43" s="173"/>
      <c r="AQ43" s="172"/>
      <c r="AR43" s="172"/>
      <c r="AS43" s="172"/>
      <c r="AT43" s="173"/>
      <c r="AU43" s="173"/>
      <c r="AV43" s="173"/>
      <c r="AW43" s="172"/>
      <c r="AX43" s="172"/>
      <c r="AY43" s="172"/>
      <c r="AZ43" s="173"/>
      <c r="BA43" s="173"/>
      <c r="BB43" s="173"/>
      <c r="BC43" s="172"/>
      <c r="BD43" s="172"/>
      <c r="BE43" s="172"/>
      <c r="BF43" s="240"/>
      <c r="BG43"/>
      <c r="BH43"/>
      <c r="BI43"/>
      <c r="BJ43" s="235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</row>
    <row r="44" spans="1:1026" ht="14.25" customHeight="1">
      <c r="A44" s="38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1"/>
      <c r="U44" s="191"/>
      <c r="V44" s="173"/>
      <c r="W44" s="173"/>
      <c r="X44" s="173"/>
      <c r="Y44" s="180"/>
      <c r="Z44" s="180"/>
      <c r="AA44" s="180"/>
      <c r="AB44" s="173"/>
      <c r="AC44" s="173"/>
      <c r="AD44" s="173"/>
      <c r="AE44" s="180"/>
      <c r="AF44" s="180"/>
      <c r="AG44" s="180"/>
      <c r="AH44" s="173"/>
      <c r="AI44" s="173"/>
      <c r="AJ44" s="173"/>
      <c r="AK44" s="180"/>
      <c r="AL44" s="180"/>
      <c r="AM44" s="180"/>
      <c r="AN44" s="173"/>
      <c r="AO44" s="173"/>
      <c r="AP44" s="173"/>
      <c r="AQ44" s="180"/>
      <c r="AR44" s="180"/>
      <c r="AS44" s="180"/>
      <c r="AT44" s="173"/>
      <c r="AU44" s="173"/>
      <c r="AV44" s="173"/>
      <c r="AW44" s="180"/>
      <c r="AX44" s="180"/>
      <c r="AY44" s="180"/>
      <c r="AZ44" s="173"/>
      <c r="BA44" s="173"/>
      <c r="BB44" s="173"/>
      <c r="BC44" s="180"/>
      <c r="BD44" s="180"/>
      <c r="BE44" s="180"/>
      <c r="BF44" s="239"/>
      <c r="BG44"/>
      <c r="BH44"/>
      <c r="BI44"/>
      <c r="BJ44" s="235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</row>
    <row r="45" spans="1:1026" ht="14.25" customHeight="1">
      <c r="A45" s="38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1"/>
      <c r="U45" s="191"/>
      <c r="V45" s="173"/>
      <c r="W45" s="173"/>
      <c r="X45" s="173"/>
      <c r="Y45" s="180"/>
      <c r="Z45" s="180"/>
      <c r="AA45" s="180"/>
      <c r="AB45" s="173"/>
      <c r="AC45" s="173"/>
      <c r="AD45" s="173"/>
      <c r="AE45" s="180"/>
      <c r="AF45" s="180"/>
      <c r="AG45" s="180"/>
      <c r="AH45" s="173"/>
      <c r="AI45" s="173"/>
      <c r="AJ45" s="173"/>
      <c r="AK45" s="180"/>
      <c r="AL45" s="180"/>
      <c r="AM45" s="180"/>
      <c r="AN45" s="173"/>
      <c r="AO45" s="173"/>
      <c r="AP45" s="173"/>
      <c r="AQ45" s="180"/>
      <c r="AR45" s="180"/>
      <c r="AS45" s="180"/>
      <c r="AT45" s="173"/>
      <c r="AU45" s="173"/>
      <c r="AV45" s="173"/>
      <c r="AW45" s="180"/>
      <c r="AX45" s="180"/>
      <c r="AY45" s="180"/>
      <c r="AZ45" s="173"/>
      <c r="BA45" s="173"/>
      <c r="BB45" s="173"/>
      <c r="BC45" s="180"/>
      <c r="BD45" s="180"/>
      <c r="BE45" s="180"/>
      <c r="BF45" s="239"/>
      <c r="BG45"/>
      <c r="BH45"/>
      <c r="BI45"/>
      <c r="BJ45" s="23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</row>
    <row r="46" spans="1:1026" ht="14.25" customHeight="1">
      <c r="A46" s="38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1"/>
      <c r="U46" s="191"/>
      <c r="V46" s="173"/>
      <c r="W46" s="173"/>
      <c r="X46" s="173"/>
      <c r="Y46" s="180"/>
      <c r="Z46" s="180"/>
      <c r="AA46" s="180"/>
      <c r="AB46" s="173"/>
      <c r="AC46" s="173"/>
      <c r="AD46" s="173"/>
      <c r="AE46" s="180"/>
      <c r="AF46" s="180"/>
      <c r="AG46" s="180"/>
      <c r="AH46" s="173"/>
      <c r="AI46" s="173"/>
      <c r="AJ46" s="173"/>
      <c r="AK46" s="180"/>
      <c r="AL46" s="180"/>
      <c r="AM46" s="180"/>
      <c r="AN46" s="173"/>
      <c r="AO46" s="173"/>
      <c r="AP46" s="173"/>
      <c r="AQ46" s="180"/>
      <c r="AR46" s="180"/>
      <c r="AS46" s="180"/>
      <c r="AT46" s="173"/>
      <c r="AU46" s="173"/>
      <c r="AV46" s="173"/>
      <c r="AW46" s="180"/>
      <c r="AX46" s="180"/>
      <c r="AY46" s="180"/>
      <c r="AZ46" s="173"/>
      <c r="BA46" s="173"/>
      <c r="BB46" s="173"/>
      <c r="BC46" s="180"/>
      <c r="BD46" s="180"/>
      <c r="BE46" s="180"/>
      <c r="BF46" s="239"/>
      <c r="BG46"/>
      <c r="BH46"/>
      <c r="BI46"/>
      <c r="BJ46" s="235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</row>
    <row r="47" spans="1:1026" ht="14.25" customHeight="1">
      <c r="A47" s="38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1"/>
      <c r="U47" s="191"/>
      <c r="V47" s="173"/>
      <c r="W47" s="173"/>
      <c r="X47" s="173"/>
      <c r="Y47" s="180"/>
      <c r="Z47" s="180"/>
      <c r="AA47" s="180"/>
      <c r="AB47" s="173"/>
      <c r="AC47" s="173"/>
      <c r="AD47" s="173"/>
      <c r="AE47" s="180"/>
      <c r="AF47" s="180"/>
      <c r="AG47" s="180"/>
      <c r="AH47" s="173"/>
      <c r="AI47" s="173"/>
      <c r="AJ47" s="173"/>
      <c r="AK47" s="180"/>
      <c r="AL47" s="180"/>
      <c r="AM47" s="180"/>
      <c r="AN47" s="173"/>
      <c r="AO47" s="173"/>
      <c r="AP47" s="173"/>
      <c r="AQ47" s="180"/>
      <c r="AR47" s="180"/>
      <c r="AS47" s="180"/>
      <c r="AT47" s="173"/>
      <c r="AU47" s="173"/>
      <c r="AV47" s="173"/>
      <c r="AW47" s="180"/>
      <c r="AX47" s="180"/>
      <c r="AY47" s="180"/>
      <c r="AZ47" s="173"/>
      <c r="BA47" s="173"/>
      <c r="BB47" s="173"/>
      <c r="BC47" s="180"/>
      <c r="BD47" s="180"/>
      <c r="BE47" s="180"/>
      <c r="BF47" s="239"/>
      <c r="BG47"/>
      <c r="BH47"/>
      <c r="BI47"/>
      <c r="BJ47" s="235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</row>
    <row r="48" spans="1:1026" ht="14.25" customHeight="1">
      <c r="A48" s="38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1"/>
      <c r="U48" s="191"/>
      <c r="V48" s="173"/>
      <c r="W48" s="173"/>
      <c r="X48" s="173"/>
      <c r="Y48" s="180"/>
      <c r="Z48" s="180"/>
      <c r="AA48" s="180"/>
      <c r="AB48" s="173"/>
      <c r="AC48" s="173"/>
      <c r="AD48" s="173"/>
      <c r="AE48" s="180"/>
      <c r="AF48" s="180"/>
      <c r="AG48" s="180"/>
      <c r="AH48" s="173"/>
      <c r="AI48" s="173"/>
      <c r="AJ48" s="173"/>
      <c r="AK48" s="180"/>
      <c r="AL48" s="180"/>
      <c r="AM48" s="180"/>
      <c r="AN48" s="173"/>
      <c r="AO48" s="173"/>
      <c r="AP48" s="173"/>
      <c r="AQ48" s="180"/>
      <c r="AR48" s="180"/>
      <c r="AS48" s="180"/>
      <c r="AT48" s="173"/>
      <c r="AU48" s="173"/>
      <c r="AV48" s="173"/>
      <c r="AW48" s="180"/>
      <c r="AX48" s="180"/>
      <c r="AY48" s="180"/>
      <c r="AZ48" s="173"/>
      <c r="BA48" s="173"/>
      <c r="BB48" s="173"/>
      <c r="BC48" s="180"/>
      <c r="BD48" s="180"/>
      <c r="BE48" s="180"/>
      <c r="BF48" s="239"/>
      <c r="BG48"/>
      <c r="BH48"/>
      <c r="BI48"/>
      <c r="BJ48" s="235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</row>
    <row r="49" spans="1:1026" ht="14.25" customHeight="1">
      <c r="A49" s="38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1"/>
      <c r="U49" s="191"/>
      <c r="V49" s="173"/>
      <c r="W49" s="173"/>
      <c r="X49" s="173"/>
      <c r="Y49" s="180"/>
      <c r="Z49" s="180"/>
      <c r="AA49" s="180"/>
      <c r="AB49" s="173"/>
      <c r="AC49" s="173"/>
      <c r="AD49" s="173"/>
      <c r="AE49" s="180"/>
      <c r="AF49" s="180"/>
      <c r="AG49" s="180"/>
      <c r="AH49" s="173"/>
      <c r="AI49" s="173"/>
      <c r="AJ49" s="173"/>
      <c r="AK49" s="180"/>
      <c r="AL49" s="180"/>
      <c r="AM49" s="180"/>
      <c r="AN49" s="173"/>
      <c r="AO49" s="173"/>
      <c r="AP49" s="173"/>
      <c r="AQ49" s="180"/>
      <c r="AR49" s="180"/>
      <c r="AS49" s="180"/>
      <c r="AT49" s="173"/>
      <c r="AU49" s="173"/>
      <c r="AV49" s="173"/>
      <c r="AW49" s="180"/>
      <c r="AX49" s="180"/>
      <c r="AY49" s="180"/>
      <c r="AZ49" s="173"/>
      <c r="BA49" s="173"/>
      <c r="BB49" s="173"/>
      <c r="BC49" s="180"/>
      <c r="BD49" s="180"/>
      <c r="BE49" s="180"/>
      <c r="BF49" s="239"/>
      <c r="BG49"/>
      <c r="BH49"/>
      <c r="BI49"/>
      <c r="BJ49" s="235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</row>
    <row r="50" spans="1:1026" ht="14.25" customHeight="1">
      <c r="A50" s="38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1"/>
      <c r="U50" s="191"/>
      <c r="V50" s="173"/>
      <c r="W50" s="173"/>
      <c r="X50" s="173"/>
      <c r="Y50" s="180"/>
      <c r="Z50" s="180"/>
      <c r="AA50" s="180"/>
      <c r="AB50" s="173"/>
      <c r="AC50" s="173"/>
      <c r="AD50" s="173"/>
      <c r="AE50" s="180"/>
      <c r="AF50" s="180"/>
      <c r="AG50" s="180"/>
      <c r="AH50" s="173"/>
      <c r="AI50" s="173"/>
      <c r="AJ50" s="173"/>
      <c r="AK50" s="180"/>
      <c r="AL50" s="180"/>
      <c r="AM50" s="180"/>
      <c r="AN50" s="173"/>
      <c r="AO50" s="173"/>
      <c r="AP50" s="173"/>
      <c r="AQ50" s="180"/>
      <c r="AR50" s="180"/>
      <c r="AS50" s="180"/>
      <c r="AT50" s="173"/>
      <c r="AU50" s="173"/>
      <c r="AV50" s="173"/>
      <c r="AW50" s="180"/>
      <c r="AX50" s="180"/>
      <c r="AY50" s="180"/>
      <c r="AZ50" s="173"/>
      <c r="BA50" s="173"/>
      <c r="BB50" s="173"/>
      <c r="BC50" s="180"/>
      <c r="BD50" s="180"/>
      <c r="BE50" s="180"/>
      <c r="BF50" s="239"/>
      <c r="BG50"/>
      <c r="BH50"/>
      <c r="BI50"/>
      <c r="BJ50" s="235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</row>
    <row r="51" spans="1:1026" ht="14.25" customHeight="1">
      <c r="A51" s="38"/>
      <c r="B51" s="66"/>
      <c r="C51" s="66"/>
      <c r="D51" s="60"/>
      <c r="E51" s="60"/>
      <c r="F51" s="60"/>
      <c r="G51" s="60"/>
      <c r="H51" s="60"/>
      <c r="I51" s="60"/>
      <c r="J51" s="3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1"/>
      <c r="BH51" s="1"/>
      <c r="BI51" s="2"/>
      <c r="BJ51" s="12"/>
      <c r="BK51" s="12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</row>
    <row r="52" spans="1:1026" ht="14.25" customHeight="1">
      <c r="A52" s="38"/>
      <c r="B52" s="38"/>
      <c r="C52" s="38"/>
      <c r="D52" s="187" t="s">
        <v>49</v>
      </c>
      <c r="E52" s="187"/>
      <c r="F52" s="187"/>
      <c r="G52" s="187"/>
      <c r="H52" s="187"/>
      <c r="I52" s="187"/>
      <c r="J52" s="187" t="s">
        <v>50</v>
      </c>
      <c r="K52" s="187"/>
      <c r="L52" s="187"/>
      <c r="M52" s="187"/>
      <c r="N52" s="187"/>
      <c r="O52" s="187"/>
      <c r="P52" s="187" t="s">
        <v>51</v>
      </c>
      <c r="Q52" s="187"/>
      <c r="R52" s="187"/>
      <c r="S52" s="187"/>
      <c r="T52" s="187"/>
      <c r="U52" s="187"/>
      <c r="V52" s="187" t="s">
        <v>52</v>
      </c>
      <c r="W52" s="187"/>
      <c r="X52" s="187"/>
      <c r="Y52" s="187"/>
      <c r="Z52" s="187"/>
      <c r="AA52" s="187"/>
      <c r="AB52" s="187" t="s">
        <v>53</v>
      </c>
      <c r="AC52" s="187"/>
      <c r="AD52" s="187"/>
      <c r="AE52" s="187"/>
      <c r="AF52" s="187"/>
      <c r="AG52" s="187"/>
      <c r="AH52" s="187" t="s">
        <v>54</v>
      </c>
      <c r="AI52" s="187"/>
      <c r="AJ52" s="187"/>
      <c r="AK52" s="187"/>
      <c r="AL52" s="187"/>
      <c r="AM52" s="187"/>
      <c r="AN52" s="188" t="s">
        <v>55</v>
      </c>
      <c r="AO52" s="188"/>
      <c r="AP52" s="188"/>
      <c r="AQ52" s="188"/>
      <c r="AR52" s="188"/>
      <c r="AS52" s="188"/>
      <c r="AT52" s="187" t="s">
        <v>56</v>
      </c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237"/>
      <c r="BG52"/>
      <c r="BH52"/>
      <c r="BI52"/>
      <c r="BJ52" s="235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</row>
    <row r="53" spans="1:1026" ht="14.25" customHeight="1">
      <c r="A53" s="38"/>
      <c r="B53" s="38"/>
      <c r="C53" s="38"/>
      <c r="D53" s="189" t="s">
        <v>2</v>
      </c>
      <c r="E53" s="189"/>
      <c r="F53" s="63"/>
      <c r="G53" s="62" t="s">
        <v>3</v>
      </c>
      <c r="H53" s="63"/>
      <c r="I53" s="64" t="s">
        <v>4</v>
      </c>
      <c r="J53" s="189" t="s">
        <v>2</v>
      </c>
      <c r="K53" s="189"/>
      <c r="L53" s="63"/>
      <c r="M53" s="62" t="s">
        <v>3</v>
      </c>
      <c r="N53" s="63"/>
      <c r="O53" s="64" t="s">
        <v>4</v>
      </c>
      <c r="P53" s="189" t="s">
        <v>2</v>
      </c>
      <c r="Q53" s="189"/>
      <c r="R53" s="63"/>
      <c r="S53" s="62" t="s">
        <v>3</v>
      </c>
      <c r="T53" s="63"/>
      <c r="U53" s="64" t="s">
        <v>4</v>
      </c>
      <c r="V53" s="189" t="s">
        <v>2</v>
      </c>
      <c r="W53" s="189"/>
      <c r="X53" s="63"/>
      <c r="Y53" s="62" t="s">
        <v>3</v>
      </c>
      <c r="Z53" s="70"/>
      <c r="AA53" s="71" t="s">
        <v>4</v>
      </c>
      <c r="AB53" s="189" t="s">
        <v>2</v>
      </c>
      <c r="AC53" s="189"/>
      <c r="AD53" s="63"/>
      <c r="AE53" s="62" t="s">
        <v>3</v>
      </c>
      <c r="AF53" s="63"/>
      <c r="AG53" s="64" t="s">
        <v>4</v>
      </c>
      <c r="AH53" s="189" t="s">
        <v>2</v>
      </c>
      <c r="AI53" s="189"/>
      <c r="AJ53" s="63"/>
      <c r="AK53" s="62" t="s">
        <v>3</v>
      </c>
      <c r="AL53" s="63"/>
      <c r="AM53" s="64" t="s">
        <v>4</v>
      </c>
      <c r="AN53" s="188"/>
      <c r="AO53" s="188"/>
      <c r="AP53" s="188"/>
      <c r="AQ53" s="188"/>
      <c r="AR53" s="188"/>
      <c r="AS53" s="188"/>
      <c r="AT53" s="187"/>
      <c r="AU53" s="187"/>
      <c r="AV53" s="187"/>
      <c r="AW53" s="187"/>
      <c r="AX53" s="187"/>
      <c r="AY53" s="187"/>
      <c r="AZ53" s="187"/>
      <c r="BA53" s="187"/>
      <c r="BB53" s="187"/>
      <c r="BC53" s="187"/>
      <c r="BD53" s="187"/>
      <c r="BE53" s="187"/>
      <c r="BF53" s="237"/>
      <c r="BG53"/>
      <c r="BH53"/>
      <c r="BI53"/>
      <c r="BJ53" s="235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</row>
    <row r="54" spans="1:1026" ht="14.25" customHeight="1">
      <c r="A54" s="38"/>
      <c r="B54" s="38"/>
      <c r="C54" s="38"/>
      <c r="D54" s="182" t="s">
        <v>47</v>
      </c>
      <c r="E54" s="182"/>
      <c r="F54" s="182"/>
      <c r="G54" s="183" t="s">
        <v>48</v>
      </c>
      <c r="H54" s="183"/>
      <c r="I54" s="183"/>
      <c r="J54" s="182" t="s">
        <v>47</v>
      </c>
      <c r="K54" s="182"/>
      <c r="L54" s="182"/>
      <c r="M54" s="183" t="s">
        <v>48</v>
      </c>
      <c r="N54" s="183"/>
      <c r="O54" s="183"/>
      <c r="P54" s="182" t="s">
        <v>47</v>
      </c>
      <c r="Q54" s="182"/>
      <c r="R54" s="182"/>
      <c r="S54" s="183" t="s">
        <v>48</v>
      </c>
      <c r="T54" s="183"/>
      <c r="U54" s="183"/>
      <c r="V54" s="182" t="s">
        <v>47</v>
      </c>
      <c r="W54" s="182"/>
      <c r="X54" s="182"/>
      <c r="Y54" s="183" t="s">
        <v>48</v>
      </c>
      <c r="Z54" s="183"/>
      <c r="AA54" s="183"/>
      <c r="AB54" s="182" t="s">
        <v>47</v>
      </c>
      <c r="AC54" s="182"/>
      <c r="AD54" s="182"/>
      <c r="AE54" s="183" t="s">
        <v>48</v>
      </c>
      <c r="AF54" s="183"/>
      <c r="AG54" s="183"/>
      <c r="AH54" s="182" t="s">
        <v>47</v>
      </c>
      <c r="AI54" s="182"/>
      <c r="AJ54" s="182"/>
      <c r="AK54" s="183" t="s">
        <v>48</v>
      </c>
      <c r="AL54" s="183"/>
      <c r="AM54" s="183"/>
      <c r="AN54" s="184" t="s">
        <v>47</v>
      </c>
      <c r="AO54" s="184"/>
      <c r="AP54" s="184"/>
      <c r="AQ54" s="185" t="s">
        <v>57</v>
      </c>
      <c r="AR54" s="185"/>
      <c r="AS54" s="185"/>
      <c r="AT54" s="182" t="s">
        <v>47</v>
      </c>
      <c r="AU54" s="182"/>
      <c r="AV54" s="182"/>
      <c r="AW54" s="182"/>
      <c r="AX54" s="182"/>
      <c r="AY54" s="186" t="s">
        <v>58</v>
      </c>
      <c r="AZ54" s="186"/>
      <c r="BA54" s="186"/>
      <c r="BB54" s="186"/>
      <c r="BC54" s="186"/>
      <c r="BD54" s="186"/>
      <c r="BE54" s="186"/>
      <c r="BF54" s="237"/>
      <c r="BG54"/>
      <c r="BH54"/>
      <c r="BI54"/>
      <c r="BK54" s="68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</row>
    <row r="55" spans="1:1026" ht="14.25" customHeight="1">
      <c r="A55" s="38"/>
      <c r="B55" s="38"/>
      <c r="C55" s="38"/>
      <c r="D55" s="173"/>
      <c r="E55" s="173"/>
      <c r="F55" s="173"/>
      <c r="G55" s="180"/>
      <c r="H55" s="180"/>
      <c r="I55" s="180"/>
      <c r="J55" s="173"/>
      <c r="K55" s="173"/>
      <c r="L55" s="173"/>
      <c r="M55" s="180"/>
      <c r="N55" s="180"/>
      <c r="O55" s="180"/>
      <c r="P55" s="173"/>
      <c r="Q55" s="173"/>
      <c r="R55" s="173"/>
      <c r="S55" s="180"/>
      <c r="T55" s="180"/>
      <c r="U55" s="180"/>
      <c r="V55" s="173"/>
      <c r="W55" s="173"/>
      <c r="X55" s="173"/>
      <c r="Y55" s="180"/>
      <c r="Z55" s="180"/>
      <c r="AA55" s="180"/>
      <c r="AB55" s="173"/>
      <c r="AC55" s="173"/>
      <c r="AD55" s="173"/>
      <c r="AE55" s="180"/>
      <c r="AF55" s="180"/>
      <c r="AG55" s="180"/>
      <c r="AH55" s="173"/>
      <c r="AI55" s="173"/>
      <c r="AJ55" s="173"/>
      <c r="AK55" s="180"/>
      <c r="AL55" s="180"/>
      <c r="AM55" s="180"/>
      <c r="AN55" s="174"/>
      <c r="AO55" s="174"/>
      <c r="AP55" s="174"/>
      <c r="AQ55" s="181"/>
      <c r="AR55" s="181"/>
      <c r="AS55" s="181"/>
      <c r="AT55" s="176">
        <f t="shared" ref="AT55:AT64" si="5">SUM(V41,AB41,AH41,AN41,AT41,AZ41,D55,J55,P55,V55,AB55,AH55,AN55)</f>
        <v>0</v>
      </c>
      <c r="AU55" s="176"/>
      <c r="AV55" s="176"/>
      <c r="AW55" s="176"/>
      <c r="AX55" s="176"/>
      <c r="AY55" s="177">
        <f t="shared" ref="AY55:AY64" si="6">SUM(ROUNDDOWN(V41*Y41,0),ROUNDDOWN(AB41*AE41,0),ROUNDDOWN(AH41*AK41,0),ROUNDDOWN(AN41*AQ41,0),ROUNDDOWN(AT41*AW41,0),ROUNDDOWN(AZ41*BC41,0),ROUNDDOWN(D55*G55,0),ROUNDDOWN(J55*M55,0),ROUNDDOWN(P55*S55,0),ROUNDDOWN(V55*Y55,0),ROUNDDOWN(AB55*AE55,0),ROUNDDOWN(AH55*AK55,0),ROUNDDOWN(AN55*AQ55,0))</f>
        <v>0</v>
      </c>
      <c r="AZ55" s="177"/>
      <c r="BA55" s="177"/>
      <c r="BB55" s="177"/>
      <c r="BC55" s="177"/>
      <c r="BD55" s="177"/>
      <c r="BE55" s="177"/>
      <c r="BF55" s="74"/>
      <c r="BG55"/>
      <c r="BH55"/>
      <c r="BI55"/>
      <c r="BK55" s="68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</row>
    <row r="56" spans="1:1026" ht="14.25" customHeight="1">
      <c r="A56" s="38"/>
      <c r="B56" s="38"/>
      <c r="C56" s="38"/>
      <c r="D56" s="173"/>
      <c r="E56" s="173"/>
      <c r="F56" s="173"/>
      <c r="G56" s="180"/>
      <c r="H56" s="180"/>
      <c r="I56" s="180"/>
      <c r="J56" s="173"/>
      <c r="K56" s="173"/>
      <c r="L56" s="173"/>
      <c r="M56" s="180"/>
      <c r="N56" s="180"/>
      <c r="O56" s="180"/>
      <c r="P56" s="173"/>
      <c r="Q56" s="173"/>
      <c r="R56" s="173"/>
      <c r="S56" s="180"/>
      <c r="T56" s="180"/>
      <c r="U56" s="180"/>
      <c r="V56" s="173"/>
      <c r="W56" s="173"/>
      <c r="X56" s="173"/>
      <c r="Y56" s="180"/>
      <c r="Z56" s="180"/>
      <c r="AA56" s="180"/>
      <c r="AB56" s="173"/>
      <c r="AC56" s="173"/>
      <c r="AD56" s="173"/>
      <c r="AE56" s="180"/>
      <c r="AF56" s="180"/>
      <c r="AG56" s="180"/>
      <c r="AH56" s="173"/>
      <c r="AI56" s="173"/>
      <c r="AJ56" s="173"/>
      <c r="AK56" s="180"/>
      <c r="AL56" s="180"/>
      <c r="AM56" s="180"/>
      <c r="AN56" s="174"/>
      <c r="AO56" s="174"/>
      <c r="AP56" s="174"/>
      <c r="AQ56" s="181"/>
      <c r="AR56" s="181"/>
      <c r="AS56" s="181"/>
      <c r="AT56" s="176">
        <f t="shared" si="5"/>
        <v>0</v>
      </c>
      <c r="AU56" s="176"/>
      <c r="AV56" s="176"/>
      <c r="AW56" s="176"/>
      <c r="AX56" s="176"/>
      <c r="AY56" s="177">
        <f t="shared" si="6"/>
        <v>0</v>
      </c>
      <c r="AZ56" s="177"/>
      <c r="BA56" s="177"/>
      <c r="BB56" s="177"/>
      <c r="BC56" s="177"/>
      <c r="BD56" s="177"/>
      <c r="BE56" s="177"/>
      <c r="BF56" s="74"/>
      <c r="BG56"/>
      <c r="BH56"/>
      <c r="BI56"/>
      <c r="BK56" s="68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</row>
    <row r="57" spans="1:1026" ht="14.25" customHeight="1">
      <c r="A57" s="38"/>
      <c r="B57" s="38"/>
      <c r="C57" s="38"/>
      <c r="D57" s="173"/>
      <c r="E57" s="173"/>
      <c r="F57" s="173"/>
      <c r="G57" s="172"/>
      <c r="H57" s="172"/>
      <c r="I57" s="172"/>
      <c r="J57" s="173"/>
      <c r="K57" s="173"/>
      <c r="L57" s="173"/>
      <c r="M57" s="172"/>
      <c r="N57" s="172"/>
      <c r="O57" s="172"/>
      <c r="P57" s="173"/>
      <c r="Q57" s="173"/>
      <c r="R57" s="173"/>
      <c r="S57" s="172"/>
      <c r="T57" s="172"/>
      <c r="U57" s="172"/>
      <c r="V57" s="173"/>
      <c r="W57" s="173"/>
      <c r="X57" s="173"/>
      <c r="Y57" s="172"/>
      <c r="Z57" s="172"/>
      <c r="AA57" s="172"/>
      <c r="AB57" s="173"/>
      <c r="AC57" s="173"/>
      <c r="AD57" s="173"/>
      <c r="AE57" s="172"/>
      <c r="AF57" s="172"/>
      <c r="AG57" s="172"/>
      <c r="AH57" s="173"/>
      <c r="AI57" s="173"/>
      <c r="AJ57" s="173"/>
      <c r="AK57" s="172"/>
      <c r="AL57" s="172"/>
      <c r="AM57" s="172"/>
      <c r="AN57" s="174"/>
      <c r="AO57" s="174"/>
      <c r="AP57" s="174"/>
      <c r="AQ57" s="175"/>
      <c r="AR57" s="175"/>
      <c r="AS57" s="175"/>
      <c r="AT57" s="176">
        <f t="shared" si="5"/>
        <v>0</v>
      </c>
      <c r="AU57" s="176"/>
      <c r="AV57" s="176"/>
      <c r="AW57" s="176"/>
      <c r="AX57" s="176"/>
      <c r="AY57" s="177">
        <f t="shared" si="6"/>
        <v>0</v>
      </c>
      <c r="AZ57" s="177"/>
      <c r="BA57" s="177"/>
      <c r="BB57" s="177"/>
      <c r="BC57" s="177"/>
      <c r="BD57" s="177"/>
      <c r="BE57" s="177"/>
      <c r="BF57" s="74"/>
      <c r="BG57"/>
      <c r="BH57"/>
      <c r="BI57"/>
      <c r="BK57" s="68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</row>
    <row r="58" spans="1:1026" ht="14.25" customHeight="1">
      <c r="A58" s="38"/>
      <c r="B58" s="38"/>
      <c r="C58" s="38"/>
      <c r="D58" s="173"/>
      <c r="E58" s="173"/>
      <c r="F58" s="173"/>
      <c r="G58" s="180"/>
      <c r="H58" s="180"/>
      <c r="I58" s="180"/>
      <c r="J58" s="173"/>
      <c r="K58" s="173"/>
      <c r="L58" s="173"/>
      <c r="M58" s="180"/>
      <c r="N58" s="180"/>
      <c r="O58" s="180"/>
      <c r="P58" s="173"/>
      <c r="Q58" s="173"/>
      <c r="R58" s="173"/>
      <c r="S58" s="180"/>
      <c r="T58" s="180"/>
      <c r="U58" s="180"/>
      <c r="V58" s="173"/>
      <c r="W58" s="173"/>
      <c r="X58" s="173"/>
      <c r="Y58" s="180"/>
      <c r="Z58" s="180"/>
      <c r="AA58" s="180"/>
      <c r="AB58" s="173"/>
      <c r="AC58" s="173"/>
      <c r="AD58" s="173"/>
      <c r="AE58" s="180"/>
      <c r="AF58" s="180"/>
      <c r="AG58" s="180"/>
      <c r="AH58" s="173"/>
      <c r="AI58" s="173"/>
      <c r="AJ58" s="173"/>
      <c r="AK58" s="180"/>
      <c r="AL58" s="180"/>
      <c r="AM58" s="180"/>
      <c r="AN58" s="174"/>
      <c r="AO58" s="174"/>
      <c r="AP58" s="174"/>
      <c r="AQ58" s="181"/>
      <c r="AR58" s="181"/>
      <c r="AS58" s="181"/>
      <c r="AT58" s="176">
        <f t="shared" si="5"/>
        <v>0</v>
      </c>
      <c r="AU58" s="176"/>
      <c r="AV58" s="176"/>
      <c r="AW58" s="176"/>
      <c r="AX58" s="176"/>
      <c r="AY58" s="177">
        <f t="shared" si="6"/>
        <v>0</v>
      </c>
      <c r="AZ58" s="177"/>
      <c r="BA58" s="177"/>
      <c r="BB58" s="177"/>
      <c r="BC58" s="177"/>
      <c r="BD58" s="177"/>
      <c r="BE58" s="177"/>
      <c r="BF58" s="74"/>
      <c r="BG58"/>
      <c r="BH58"/>
      <c r="BI58"/>
      <c r="BK58" s="6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</row>
    <row r="59" spans="1:1026" ht="14.25" customHeight="1">
      <c r="A59" s="38"/>
      <c r="B59" s="38"/>
      <c r="C59" s="38"/>
      <c r="D59" s="173"/>
      <c r="E59" s="173"/>
      <c r="F59" s="173"/>
      <c r="G59" s="180"/>
      <c r="H59" s="180"/>
      <c r="I59" s="180"/>
      <c r="J59" s="173"/>
      <c r="K59" s="173"/>
      <c r="L59" s="173"/>
      <c r="M59" s="180"/>
      <c r="N59" s="180"/>
      <c r="O59" s="180"/>
      <c r="P59" s="173"/>
      <c r="Q59" s="173"/>
      <c r="R59" s="173"/>
      <c r="S59" s="180"/>
      <c r="T59" s="180"/>
      <c r="U59" s="180"/>
      <c r="V59" s="173"/>
      <c r="W59" s="173"/>
      <c r="X59" s="173"/>
      <c r="Y59" s="180"/>
      <c r="Z59" s="180"/>
      <c r="AA59" s="180"/>
      <c r="AB59" s="173"/>
      <c r="AC59" s="173"/>
      <c r="AD59" s="173"/>
      <c r="AE59" s="180"/>
      <c r="AF59" s="180"/>
      <c r="AG59" s="180"/>
      <c r="AH59" s="173"/>
      <c r="AI59" s="173"/>
      <c r="AJ59" s="173"/>
      <c r="AK59" s="180"/>
      <c r="AL59" s="180"/>
      <c r="AM59" s="180"/>
      <c r="AN59" s="174"/>
      <c r="AO59" s="174"/>
      <c r="AP59" s="174"/>
      <c r="AQ59" s="181"/>
      <c r="AR59" s="181"/>
      <c r="AS59" s="181"/>
      <c r="AT59" s="176">
        <f t="shared" si="5"/>
        <v>0</v>
      </c>
      <c r="AU59" s="176"/>
      <c r="AV59" s="176"/>
      <c r="AW59" s="176"/>
      <c r="AX59" s="176"/>
      <c r="AY59" s="177">
        <f t="shared" si="6"/>
        <v>0</v>
      </c>
      <c r="AZ59" s="177"/>
      <c r="BA59" s="177"/>
      <c r="BB59" s="177"/>
      <c r="BC59" s="177"/>
      <c r="BD59" s="177"/>
      <c r="BE59" s="177"/>
      <c r="BF59" s="74"/>
      <c r="BG59"/>
      <c r="BH59"/>
      <c r="BI59"/>
      <c r="BK59" s="68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</row>
    <row r="60" spans="1:1026" ht="14.25" customHeight="1">
      <c r="A60" s="38"/>
      <c r="B60" s="38"/>
      <c r="C60" s="38"/>
      <c r="D60" s="173"/>
      <c r="E60" s="173"/>
      <c r="F60" s="173"/>
      <c r="G60" s="180"/>
      <c r="H60" s="180"/>
      <c r="I60" s="180"/>
      <c r="J60" s="173"/>
      <c r="K60" s="173"/>
      <c r="L60" s="173"/>
      <c r="M60" s="180"/>
      <c r="N60" s="180"/>
      <c r="O60" s="180"/>
      <c r="P60" s="173"/>
      <c r="Q60" s="173"/>
      <c r="R60" s="173"/>
      <c r="S60" s="180"/>
      <c r="T60" s="180"/>
      <c r="U60" s="180"/>
      <c r="V60" s="173"/>
      <c r="W60" s="173"/>
      <c r="X60" s="173"/>
      <c r="Y60" s="180"/>
      <c r="Z60" s="180"/>
      <c r="AA60" s="180"/>
      <c r="AB60" s="173"/>
      <c r="AC60" s="173"/>
      <c r="AD60" s="173"/>
      <c r="AE60" s="180"/>
      <c r="AF60" s="180"/>
      <c r="AG60" s="180"/>
      <c r="AH60" s="173"/>
      <c r="AI60" s="173"/>
      <c r="AJ60" s="173"/>
      <c r="AK60" s="180"/>
      <c r="AL60" s="180"/>
      <c r="AM60" s="180"/>
      <c r="AN60" s="174"/>
      <c r="AO60" s="174"/>
      <c r="AP60" s="174"/>
      <c r="AQ60" s="181"/>
      <c r="AR60" s="181"/>
      <c r="AS60" s="181"/>
      <c r="AT60" s="176">
        <f t="shared" si="5"/>
        <v>0</v>
      </c>
      <c r="AU60" s="176"/>
      <c r="AV60" s="176"/>
      <c r="AW60" s="176"/>
      <c r="AX60" s="176"/>
      <c r="AY60" s="177">
        <f t="shared" si="6"/>
        <v>0</v>
      </c>
      <c r="AZ60" s="177"/>
      <c r="BA60" s="177"/>
      <c r="BB60" s="177"/>
      <c r="BC60" s="177"/>
      <c r="BD60" s="177"/>
      <c r="BE60" s="177"/>
      <c r="BF60" s="74"/>
      <c r="BG60"/>
      <c r="BH60"/>
      <c r="BI60"/>
      <c r="BK60" s="68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</row>
    <row r="61" spans="1:1026" ht="14.25" customHeight="1">
      <c r="A61" s="38"/>
      <c r="B61" s="38"/>
      <c r="C61" s="38"/>
      <c r="D61" s="173"/>
      <c r="E61" s="173"/>
      <c r="F61" s="173"/>
      <c r="G61" s="180"/>
      <c r="H61" s="180"/>
      <c r="I61" s="180"/>
      <c r="J61" s="173"/>
      <c r="K61" s="173"/>
      <c r="L61" s="173"/>
      <c r="M61" s="180"/>
      <c r="N61" s="180"/>
      <c r="O61" s="180"/>
      <c r="P61" s="173"/>
      <c r="Q61" s="173"/>
      <c r="R61" s="173"/>
      <c r="S61" s="180"/>
      <c r="T61" s="180"/>
      <c r="U61" s="180"/>
      <c r="V61" s="173"/>
      <c r="W61" s="173"/>
      <c r="X61" s="173"/>
      <c r="Y61" s="180"/>
      <c r="Z61" s="180"/>
      <c r="AA61" s="180"/>
      <c r="AB61" s="173"/>
      <c r="AC61" s="173"/>
      <c r="AD61" s="173"/>
      <c r="AE61" s="180"/>
      <c r="AF61" s="180"/>
      <c r="AG61" s="180"/>
      <c r="AH61" s="173"/>
      <c r="AI61" s="173"/>
      <c r="AJ61" s="173"/>
      <c r="AK61" s="180"/>
      <c r="AL61" s="180"/>
      <c r="AM61" s="180"/>
      <c r="AN61" s="174"/>
      <c r="AO61" s="174"/>
      <c r="AP61" s="174"/>
      <c r="AQ61" s="181"/>
      <c r="AR61" s="181"/>
      <c r="AS61" s="181"/>
      <c r="AT61" s="176">
        <f t="shared" si="5"/>
        <v>0</v>
      </c>
      <c r="AU61" s="176"/>
      <c r="AV61" s="176"/>
      <c r="AW61" s="176"/>
      <c r="AX61" s="176"/>
      <c r="AY61" s="177">
        <f t="shared" si="6"/>
        <v>0</v>
      </c>
      <c r="AZ61" s="177"/>
      <c r="BA61" s="177"/>
      <c r="BB61" s="177"/>
      <c r="BC61" s="177"/>
      <c r="BD61" s="177"/>
      <c r="BE61" s="177"/>
      <c r="BF61" s="74"/>
      <c r="BG61"/>
      <c r="BH61"/>
      <c r="BI61"/>
      <c r="BK61" s="68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</row>
    <row r="62" spans="1:1026" ht="14.25" customHeight="1">
      <c r="A62" s="38"/>
      <c r="B62" s="38"/>
      <c r="C62" s="38"/>
      <c r="D62" s="173"/>
      <c r="E62" s="173"/>
      <c r="F62" s="173"/>
      <c r="G62" s="180"/>
      <c r="H62" s="180"/>
      <c r="I62" s="180"/>
      <c r="J62" s="173"/>
      <c r="K62" s="173"/>
      <c r="L62" s="173"/>
      <c r="M62" s="180"/>
      <c r="N62" s="180"/>
      <c r="O62" s="180"/>
      <c r="P62" s="173"/>
      <c r="Q62" s="173"/>
      <c r="R62" s="173"/>
      <c r="S62" s="180"/>
      <c r="T62" s="180"/>
      <c r="U62" s="180"/>
      <c r="V62" s="173"/>
      <c r="W62" s="173"/>
      <c r="X62" s="173"/>
      <c r="Y62" s="180"/>
      <c r="Z62" s="180"/>
      <c r="AA62" s="180"/>
      <c r="AB62" s="173"/>
      <c r="AC62" s="173"/>
      <c r="AD62" s="173"/>
      <c r="AE62" s="180"/>
      <c r="AF62" s="180"/>
      <c r="AG62" s="180"/>
      <c r="AH62" s="173"/>
      <c r="AI62" s="173"/>
      <c r="AJ62" s="173"/>
      <c r="AK62" s="180"/>
      <c r="AL62" s="180"/>
      <c r="AM62" s="180"/>
      <c r="AN62" s="174"/>
      <c r="AO62" s="174"/>
      <c r="AP62" s="174"/>
      <c r="AQ62" s="181"/>
      <c r="AR62" s="181"/>
      <c r="AS62" s="181"/>
      <c r="AT62" s="176">
        <f t="shared" si="5"/>
        <v>0</v>
      </c>
      <c r="AU62" s="176"/>
      <c r="AV62" s="176"/>
      <c r="AW62" s="176"/>
      <c r="AX62" s="176"/>
      <c r="AY62" s="177">
        <f t="shared" si="6"/>
        <v>0</v>
      </c>
      <c r="AZ62" s="177"/>
      <c r="BA62" s="177"/>
      <c r="BB62" s="177"/>
      <c r="BC62" s="177"/>
      <c r="BD62" s="177"/>
      <c r="BE62" s="177"/>
      <c r="BF62" s="74"/>
      <c r="BG62"/>
      <c r="BH62"/>
      <c r="BI62"/>
      <c r="BK62" s="68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</row>
    <row r="63" spans="1:1026" ht="14.25" customHeight="1">
      <c r="A63" s="38"/>
      <c r="B63" s="38"/>
      <c r="C63" s="38"/>
      <c r="D63" s="173"/>
      <c r="E63" s="173"/>
      <c r="F63" s="173"/>
      <c r="G63" s="180"/>
      <c r="H63" s="180"/>
      <c r="I63" s="180"/>
      <c r="J63" s="173"/>
      <c r="K63" s="173"/>
      <c r="L63" s="173"/>
      <c r="M63" s="180"/>
      <c r="N63" s="180"/>
      <c r="O63" s="180"/>
      <c r="P63" s="173"/>
      <c r="Q63" s="173"/>
      <c r="R63" s="173"/>
      <c r="S63" s="180"/>
      <c r="T63" s="180"/>
      <c r="U63" s="180"/>
      <c r="V63" s="173"/>
      <c r="W63" s="173"/>
      <c r="X63" s="173"/>
      <c r="Y63" s="180"/>
      <c r="Z63" s="180"/>
      <c r="AA63" s="180"/>
      <c r="AB63" s="173"/>
      <c r="AC63" s="173"/>
      <c r="AD63" s="173"/>
      <c r="AE63" s="180"/>
      <c r="AF63" s="180"/>
      <c r="AG63" s="180"/>
      <c r="AH63" s="173"/>
      <c r="AI63" s="173"/>
      <c r="AJ63" s="173"/>
      <c r="AK63" s="180"/>
      <c r="AL63" s="180"/>
      <c r="AM63" s="180"/>
      <c r="AN63" s="174"/>
      <c r="AO63" s="174"/>
      <c r="AP63" s="174"/>
      <c r="AQ63" s="181"/>
      <c r="AR63" s="181"/>
      <c r="AS63" s="181"/>
      <c r="AT63" s="176">
        <f t="shared" si="5"/>
        <v>0</v>
      </c>
      <c r="AU63" s="176"/>
      <c r="AV63" s="176"/>
      <c r="AW63" s="176"/>
      <c r="AX63" s="176"/>
      <c r="AY63" s="177">
        <f t="shared" si="6"/>
        <v>0</v>
      </c>
      <c r="AZ63" s="177"/>
      <c r="BA63" s="177"/>
      <c r="BB63" s="177"/>
      <c r="BC63" s="177"/>
      <c r="BD63" s="177"/>
      <c r="BE63" s="177"/>
      <c r="BF63" s="74"/>
      <c r="BG63"/>
      <c r="BH63"/>
      <c r="BI63"/>
      <c r="BK63" s="68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</row>
    <row r="64" spans="1:1026" ht="14.25" customHeight="1" thickBot="1">
      <c r="A64" s="38"/>
      <c r="B64" s="38"/>
      <c r="C64" s="38"/>
      <c r="D64" s="173"/>
      <c r="E64" s="173"/>
      <c r="F64" s="173"/>
      <c r="G64" s="172"/>
      <c r="H64" s="172"/>
      <c r="I64" s="172"/>
      <c r="J64" s="173"/>
      <c r="K64" s="173"/>
      <c r="L64" s="173"/>
      <c r="M64" s="172"/>
      <c r="N64" s="172"/>
      <c r="O64" s="172"/>
      <c r="P64" s="173"/>
      <c r="Q64" s="173"/>
      <c r="R64" s="173"/>
      <c r="S64" s="172"/>
      <c r="T64" s="172"/>
      <c r="U64" s="172"/>
      <c r="V64" s="173"/>
      <c r="W64" s="173"/>
      <c r="X64" s="173"/>
      <c r="Y64" s="172"/>
      <c r="Z64" s="172"/>
      <c r="AA64" s="172"/>
      <c r="AB64" s="173"/>
      <c r="AC64" s="173"/>
      <c r="AD64" s="173"/>
      <c r="AE64" s="172"/>
      <c r="AF64" s="172"/>
      <c r="AG64" s="172"/>
      <c r="AH64" s="173"/>
      <c r="AI64" s="173"/>
      <c r="AJ64" s="173"/>
      <c r="AK64" s="172"/>
      <c r="AL64" s="172"/>
      <c r="AM64" s="172"/>
      <c r="AN64" s="174"/>
      <c r="AO64" s="174"/>
      <c r="AP64" s="174"/>
      <c r="AQ64" s="175"/>
      <c r="AR64" s="175"/>
      <c r="AS64" s="175"/>
      <c r="AT64" s="176">
        <f t="shared" si="5"/>
        <v>0</v>
      </c>
      <c r="AU64" s="176"/>
      <c r="AV64" s="176"/>
      <c r="AW64" s="176"/>
      <c r="AX64" s="176"/>
      <c r="AY64" s="177">
        <f t="shared" si="6"/>
        <v>0</v>
      </c>
      <c r="AZ64" s="177"/>
      <c r="BA64" s="177"/>
      <c r="BB64" s="177"/>
      <c r="BC64" s="177"/>
      <c r="BD64" s="177"/>
      <c r="BE64" s="177"/>
      <c r="BF64" s="74"/>
      <c r="BG64"/>
      <c r="BH64"/>
      <c r="BI64"/>
      <c r="BK64" s="68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</row>
    <row r="65" spans="1:1026" ht="14.25" customHeight="1" thickTop="1" thickBot="1">
      <c r="A65" s="38"/>
      <c r="B65" s="38"/>
      <c r="C65" s="38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67"/>
      <c r="AM65" s="67"/>
      <c r="AN65" s="38"/>
      <c r="AO65" s="38"/>
      <c r="AP65" s="38"/>
      <c r="AQ65" s="38"/>
      <c r="AR65" s="67"/>
      <c r="AS65" s="67"/>
      <c r="AT65" s="178" t="s">
        <v>40</v>
      </c>
      <c r="AU65" s="178"/>
      <c r="AV65" s="178"/>
      <c r="AW65" s="178"/>
      <c r="AX65" s="178"/>
      <c r="AY65" s="179">
        <f>ROUNDDOWN(SUM(AY55:BE64),0)</f>
        <v>0</v>
      </c>
      <c r="AZ65" s="179"/>
      <c r="BA65" s="179"/>
      <c r="BB65" s="179"/>
      <c r="BC65" s="179"/>
      <c r="BD65" s="179"/>
      <c r="BE65" s="179"/>
      <c r="BF65" s="74"/>
      <c r="BG65"/>
      <c r="BH65"/>
      <c r="BI65"/>
      <c r="BK65" s="68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</row>
    <row r="66" spans="1:1026" ht="13.5" customHeight="1" thickTop="1">
      <c r="A66" s="38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/>
      <c r="BH66"/>
      <c r="BI66"/>
      <c r="BK66" s="68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</row>
    <row r="67" spans="1:1026" ht="13.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 s="1"/>
      <c r="BH67" s="38"/>
      <c r="BK67" s="68"/>
      <c r="BL67"/>
      <c r="BM67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/>
      <c r="DH67"/>
      <c r="DI67"/>
      <c r="DJ67"/>
      <c r="DK67"/>
      <c r="DL67" s="67"/>
      <c r="DM67" s="73"/>
      <c r="DN67" s="73"/>
      <c r="DO67" s="73"/>
      <c r="DP67" s="74"/>
      <c r="DQ67" s="74"/>
      <c r="DR67" s="74"/>
      <c r="DS67" s="74"/>
      <c r="DT67" s="75"/>
      <c r="DU67" s="72"/>
      <c r="DV67" s="72"/>
      <c r="DW67" s="72"/>
      <c r="DX67" s="72"/>
      <c r="DY67" s="2"/>
      <c r="DZ67" s="2"/>
      <c r="EA67" s="2"/>
      <c r="EB67" s="2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</row>
    <row r="68" spans="1:1026" ht="18" customHeight="1">
      <c r="A68" s="76" t="s">
        <v>59</v>
      </c>
      <c r="B68"/>
      <c r="C68" s="77"/>
      <c r="D68" s="78"/>
      <c r="E68" s="79"/>
      <c r="F68"/>
      <c r="G68"/>
      <c r="H68"/>
      <c r="I68"/>
      <c r="J68"/>
      <c r="K68" s="76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 s="38"/>
      <c r="BK68" s="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</row>
    <row r="69" spans="1:1026" s="5" customFormat="1" ht="9" customHeight="1">
      <c r="BC69" s="24"/>
      <c r="BD69" s="24"/>
      <c r="BE69" s="24"/>
      <c r="BF69" s="24"/>
      <c r="BI69" s="81"/>
      <c r="BJ69" s="236"/>
      <c r="BK69" s="19"/>
    </row>
    <row r="70" spans="1:1026" s="24" customFormat="1" ht="18" customHeight="1">
      <c r="B70" s="24" t="str">
        <f>"（1）価格変動前の金額（当初見積り単価ベース）：M当初"&amp;TEXT(BH14,0)</f>
        <v>（1）価格変動前の金額（当初見積り単価ベース）：M当初鋼</v>
      </c>
      <c r="BJ70" s="84"/>
      <c r="BK70" s="19"/>
      <c r="BL70" s="5"/>
    </row>
    <row r="71" spans="1:1026" s="5" customFormat="1" ht="18" customHeight="1">
      <c r="B71" s="24"/>
      <c r="C71" s="24"/>
      <c r="D71" s="80" t="str">
        <f>"Ｍ当初"&amp;TEXT(BH14,0)</f>
        <v>Ｍ当初鋼</v>
      </c>
      <c r="E71" s="24"/>
      <c r="F71" s="24"/>
      <c r="G71" s="24"/>
      <c r="H71" s="81" t="s">
        <v>60</v>
      </c>
      <c r="J71" s="5" t="s">
        <v>61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R71" s="170"/>
      <c r="AS71" s="170"/>
      <c r="AT71" s="170"/>
      <c r="AU71" s="170"/>
      <c r="AV71" s="170"/>
      <c r="BE71" s="24"/>
      <c r="BF71" s="24"/>
      <c r="BG71" s="24"/>
      <c r="BI71" s="81"/>
      <c r="BJ71" s="236"/>
      <c r="BK71" s="19"/>
      <c r="BL71" s="24"/>
    </row>
    <row r="72" spans="1:1026" ht="18" customHeight="1">
      <c r="A72" s="5"/>
      <c r="B72" s="24"/>
      <c r="C72" s="24"/>
      <c r="D72" s="24"/>
      <c r="E72" s="24"/>
      <c r="F72" s="24"/>
      <c r="G72" s="24"/>
      <c r="H72" s="81" t="s">
        <v>60</v>
      </c>
      <c r="I72"/>
      <c r="J72" s="24" t="str">
        <f>FIXED(AD34,0)&amp;" × 1.10"</f>
        <v>0 × 1.10</v>
      </c>
      <c r="K72" s="24"/>
      <c r="L72" s="24"/>
      <c r="M72" s="24"/>
      <c r="N72" s="24"/>
      <c r="O72" s="82"/>
      <c r="P72" s="82"/>
      <c r="Q72" s="82"/>
      <c r="R72" s="82"/>
      <c r="S72" s="82"/>
      <c r="T72" s="83"/>
      <c r="U72" s="24"/>
      <c r="V72" s="24"/>
      <c r="W72" s="24"/>
      <c r="X72" s="24"/>
      <c r="Y72" s="24"/>
      <c r="Z72" s="24"/>
      <c r="AA72" s="24"/>
      <c r="AB72" s="24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 s="24"/>
      <c r="BF72" s="24"/>
      <c r="BG72" s="24"/>
      <c r="BH72" s="24"/>
      <c r="BI72" s="24"/>
      <c r="BJ72" s="84"/>
      <c r="BK72" s="84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</row>
    <row r="73" spans="1:1026" ht="18" customHeight="1">
      <c r="A73" s="5"/>
      <c r="B73" s="24"/>
      <c r="C73" s="24"/>
      <c r="D73" s="24"/>
      <c r="E73" s="24"/>
      <c r="F73" s="24"/>
      <c r="G73" s="24"/>
      <c r="H73" s="81" t="s">
        <v>60</v>
      </c>
      <c r="I73"/>
      <c r="J73" s="171">
        <f>ROUNDDOWN(AD34*1.1,0)</f>
        <v>0</v>
      </c>
      <c r="K73" s="171"/>
      <c r="L73" s="171"/>
      <c r="M73" s="171"/>
      <c r="N73" s="171"/>
      <c r="O73" s="171"/>
      <c r="P73" s="171"/>
      <c r="Q73" s="24"/>
      <c r="R73" s="24" t="s">
        <v>62</v>
      </c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/>
      <c r="AD73"/>
      <c r="AE73"/>
      <c r="AF73" s="6"/>
      <c r="AG73"/>
      <c r="AH73"/>
      <c r="AI73"/>
      <c r="AJ73" s="6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 s="24"/>
      <c r="BF73" s="24"/>
      <c r="BG73" s="24"/>
      <c r="BH73" s="24"/>
      <c r="BI73" s="24"/>
      <c r="BJ73" s="84"/>
      <c r="BK73" s="19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</row>
    <row r="74" spans="1:1026" ht="9" customHeight="1">
      <c r="A74" s="5"/>
      <c r="B74" s="24"/>
      <c r="C74" s="24"/>
      <c r="D74" s="24"/>
      <c r="E74" s="24"/>
      <c r="F74" s="24"/>
      <c r="G74" s="24"/>
      <c r="H74" s="85"/>
      <c r="I74"/>
      <c r="J74" s="85"/>
      <c r="K74" s="85"/>
      <c r="L74" s="85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/>
      <c r="AB74"/>
      <c r="AC74"/>
      <c r="AD74" s="6"/>
      <c r="AE74"/>
      <c r="AF74"/>
      <c r="AG74"/>
      <c r="AH74" s="6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 s="24"/>
      <c r="BD74" s="24"/>
      <c r="BE74" s="24"/>
      <c r="BF74" s="24"/>
      <c r="BG74" s="24"/>
      <c r="BH74" s="24"/>
      <c r="BI74" s="24"/>
      <c r="BJ74" s="84"/>
      <c r="BK74" s="19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</row>
    <row r="75" spans="1:1026" s="24" customFormat="1" ht="18" customHeight="1">
      <c r="B75" s="24" t="str">
        <f>"（2）価格変動後の金額（納入実績ベース）：M変更"&amp;TEXT(BH14,0)</f>
        <v>（2）価格変動後の金額（納入実績ベース）：M変更鋼</v>
      </c>
      <c r="BJ75" s="84"/>
      <c r="BK75" s="19"/>
      <c r="BL75" s="5"/>
    </row>
    <row r="76" spans="1:1026" s="5" customFormat="1" ht="18" customHeight="1">
      <c r="B76" s="24"/>
      <c r="C76" s="24"/>
      <c r="D76" s="80" t="str">
        <f>"Ｍ変更"&amp;TEXT(BH14,0)</f>
        <v>Ｍ変更鋼</v>
      </c>
      <c r="E76" s="24"/>
      <c r="F76" s="24"/>
      <c r="G76" s="24"/>
      <c r="H76" s="81" t="s">
        <v>60</v>
      </c>
      <c r="J76" s="5" t="s">
        <v>63</v>
      </c>
      <c r="BD76" s="24"/>
      <c r="BE76" s="24"/>
      <c r="BF76" s="24"/>
      <c r="BG76" s="24"/>
      <c r="BH76" s="24"/>
      <c r="BI76" s="24"/>
      <c r="BJ76" s="236"/>
      <c r="BK76" s="19"/>
    </row>
    <row r="77" spans="1:1026" s="5" customFormat="1" ht="18" customHeight="1">
      <c r="B77"/>
      <c r="C77"/>
      <c r="D77"/>
      <c r="E77"/>
      <c r="F77"/>
      <c r="G77"/>
      <c r="H77" s="5" t="s">
        <v>60</v>
      </c>
      <c r="J77" s="24" t="str">
        <f>FIXED(AY65,0)&amp;" × 1.10"</f>
        <v>0 × 1.10</v>
      </c>
      <c r="K77" s="24"/>
      <c r="L77" s="24"/>
      <c r="M77" s="24"/>
      <c r="N77" s="24"/>
      <c r="O77" s="82"/>
      <c r="P77" s="82"/>
      <c r="Q77" s="82"/>
      <c r="R77" s="82"/>
      <c r="S77" s="82"/>
      <c r="T77" s="83"/>
      <c r="U77" s="24"/>
      <c r="V77" s="24"/>
      <c r="W77" s="24"/>
      <c r="X77" s="24"/>
      <c r="BD77" s="24"/>
      <c r="BE77" s="24"/>
      <c r="BF77" s="24"/>
      <c r="BG77" s="24"/>
      <c r="BH77" s="24"/>
      <c r="BI77" s="24"/>
      <c r="BJ77" s="236"/>
      <c r="BK77" s="19"/>
    </row>
    <row r="78" spans="1:1026" s="5" customFormat="1" ht="18" customHeight="1">
      <c r="B78"/>
      <c r="C78"/>
      <c r="D78"/>
      <c r="E78"/>
      <c r="F78"/>
      <c r="G78"/>
      <c r="H78" s="5" t="s">
        <v>60</v>
      </c>
      <c r="J78" s="171">
        <f>ROUNDDOWN(AY65*1.1,0)</f>
        <v>0</v>
      </c>
      <c r="K78" s="171"/>
      <c r="L78" s="171"/>
      <c r="M78" s="171"/>
      <c r="N78" s="171"/>
      <c r="O78" s="171"/>
      <c r="P78" s="171"/>
      <c r="Q78" s="24"/>
      <c r="R78" s="24" t="s">
        <v>62</v>
      </c>
      <c r="S78" s="24"/>
      <c r="T78" s="24"/>
      <c r="U78" s="24"/>
      <c r="V78" s="24"/>
      <c r="W78" s="24"/>
      <c r="X78" s="24"/>
      <c r="BD78" s="24"/>
      <c r="BE78" s="24"/>
      <c r="BF78" s="24"/>
      <c r="BG78" s="24"/>
      <c r="BH78" s="24"/>
      <c r="BI78" s="24"/>
      <c r="BJ78" s="236"/>
      <c r="BK78" s="19"/>
    </row>
    <row r="79" spans="1:1026" ht="9" customHeight="1">
      <c r="A79" s="5"/>
      <c r="B79"/>
      <c r="C79"/>
      <c r="D79"/>
      <c r="E79"/>
      <c r="F79"/>
      <c r="G79"/>
      <c r="H79"/>
      <c r="I79" s="85"/>
      <c r="J79" s="85"/>
      <c r="K79" s="85"/>
      <c r="L79" s="85"/>
      <c r="M79" s="85"/>
      <c r="N79"/>
      <c r="O79"/>
      <c r="P79"/>
      <c r="Q79"/>
      <c r="R79"/>
      <c r="S79"/>
      <c r="T79"/>
      <c r="U79"/>
      <c r="V79"/>
      <c r="W79"/>
      <c r="X79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24"/>
      <c r="BE79" s="24"/>
      <c r="BF79" s="24"/>
      <c r="BG79" s="24"/>
      <c r="BH79" s="24"/>
      <c r="BI79" s="24"/>
      <c r="BJ79" s="235"/>
      <c r="BK79" s="19"/>
      <c r="BL79"/>
      <c r="BM79"/>
      <c r="BN79"/>
    </row>
    <row r="80" spans="1:1026" ht="18" customHeight="1">
      <c r="A80" s="5"/>
      <c r="B80" s="5" t="s">
        <v>64</v>
      </c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24"/>
      <c r="BD80" s="24"/>
      <c r="BE80" s="24"/>
      <c r="BF80" s="24"/>
      <c r="BG80" s="24"/>
      <c r="BH80"/>
      <c r="BI80"/>
      <c r="BJ80" s="235"/>
      <c r="BK80" s="19"/>
      <c r="BL80"/>
      <c r="BM80"/>
      <c r="BN80"/>
    </row>
    <row r="81" spans="1:66" ht="18" customHeight="1">
      <c r="A81" s="5"/>
      <c r="C81" s="24"/>
      <c r="D81" s="24"/>
      <c r="E81" s="86" t="s">
        <v>65</v>
      </c>
      <c r="F81" s="168" t="str">
        <f>D76</f>
        <v>Ｍ変更鋼</v>
      </c>
      <c r="G81" s="168"/>
      <c r="H81" s="168"/>
      <c r="I81" s="168"/>
      <c r="J81" s="168"/>
      <c r="K81" s="168"/>
      <c r="L81" s="167" t="s">
        <v>66</v>
      </c>
      <c r="M81" s="167"/>
      <c r="N81" s="168" t="str">
        <f>D71</f>
        <v>Ｍ当初鋼</v>
      </c>
      <c r="O81" s="168"/>
      <c r="P81" s="168"/>
      <c r="Q81" s="168"/>
      <c r="R81" s="168"/>
      <c r="S81" s="168"/>
      <c r="T81" s="24" t="s">
        <v>67</v>
      </c>
      <c r="U81" s="167" t="s">
        <v>66</v>
      </c>
      <c r="V81" s="167"/>
      <c r="W81" s="167" t="s">
        <v>68</v>
      </c>
      <c r="X81" s="167"/>
      <c r="Y81" s="167"/>
      <c r="Z81" s="167"/>
      <c r="AA81" s="167"/>
      <c r="AB81" s="167"/>
      <c r="AC81" s="168" t="s">
        <v>69</v>
      </c>
      <c r="AD81" s="168"/>
      <c r="AE81" s="169">
        <v>1</v>
      </c>
      <c r="AF81" s="169"/>
      <c r="AG81" s="87" t="s">
        <v>70</v>
      </c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84"/>
      <c r="BK81" s="84"/>
      <c r="BL81" s="24"/>
      <c r="BM81" s="24"/>
      <c r="BN81" s="24"/>
    </row>
    <row r="82" spans="1:66" ht="18" customHeight="1">
      <c r="A82" s="5"/>
      <c r="C82" s="24"/>
      <c r="D82" s="88" t="s">
        <v>60</v>
      </c>
      <c r="E82" s="86" t="s">
        <v>65</v>
      </c>
      <c r="F82" s="164">
        <f>J78</f>
        <v>0</v>
      </c>
      <c r="G82" s="164"/>
      <c r="H82" s="164"/>
      <c r="I82" s="164"/>
      <c r="J82" s="164"/>
      <c r="K82" s="164"/>
      <c r="L82" s="167" t="s">
        <v>66</v>
      </c>
      <c r="M82" s="167"/>
      <c r="N82" s="164">
        <f>J73</f>
        <v>0</v>
      </c>
      <c r="O82" s="164"/>
      <c r="P82" s="164"/>
      <c r="Q82" s="164"/>
      <c r="R82" s="164"/>
      <c r="S82" s="164"/>
      <c r="T82" s="24" t="s">
        <v>67</v>
      </c>
      <c r="U82" s="167" t="s">
        <v>66</v>
      </c>
      <c r="V82" s="167"/>
      <c r="W82" s="164">
        <f>V15</f>
        <v>0</v>
      </c>
      <c r="X82" s="164"/>
      <c r="Y82" s="164"/>
      <c r="Z82" s="164"/>
      <c r="AA82" s="164"/>
      <c r="AB82" s="164"/>
      <c r="AC82" s="168" t="s">
        <v>69</v>
      </c>
      <c r="AD82" s="168"/>
      <c r="AE82" s="169">
        <v>1</v>
      </c>
      <c r="AF82" s="169"/>
      <c r="AG82" s="87" t="s">
        <v>70</v>
      </c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84"/>
      <c r="BK82" s="84"/>
      <c r="BL82" s="24"/>
      <c r="BM82" s="24"/>
      <c r="BN82" s="24"/>
    </row>
    <row r="83" spans="1:66" ht="18" customHeight="1">
      <c r="A83" s="5"/>
      <c r="C83" s="24"/>
      <c r="D83" s="88" t="s">
        <v>60</v>
      </c>
      <c r="E83" s="24"/>
      <c r="F83" s="164">
        <f>F82-N82</f>
        <v>0</v>
      </c>
      <c r="G83" s="164"/>
      <c r="H83" s="164"/>
      <c r="I83" s="164"/>
      <c r="J83" s="164"/>
      <c r="K83" s="164"/>
      <c r="L83" s="167" t="s">
        <v>66</v>
      </c>
      <c r="M83" s="167"/>
      <c r="N83" s="164">
        <f>ROUNDDOWN(W82*0.01,0)</f>
        <v>0</v>
      </c>
      <c r="O83" s="164"/>
      <c r="P83" s="164"/>
      <c r="Q83" s="164"/>
      <c r="R83" s="164"/>
      <c r="S83" s="164"/>
      <c r="T83" s="24"/>
      <c r="U83" s="24"/>
      <c r="V83"/>
      <c r="W83"/>
      <c r="X83"/>
      <c r="Y83"/>
      <c r="Z83"/>
      <c r="AA83"/>
      <c r="AB83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84"/>
      <c r="BK83" s="19"/>
    </row>
    <row r="84" spans="1:66" ht="18" customHeight="1">
      <c r="A84" s="5"/>
      <c r="C84" s="24"/>
      <c r="D84" s="88" t="s">
        <v>60</v>
      </c>
      <c r="E84" s="24"/>
      <c r="F84" s="164">
        <f>F83-N83</f>
        <v>0</v>
      </c>
      <c r="G84" s="164"/>
      <c r="H84" s="164"/>
      <c r="I84" s="164"/>
      <c r="J84" s="164"/>
      <c r="K84" s="164"/>
      <c r="L84" s="165" t="str">
        <f>IF(F84&gt;0,"＞","≦")</f>
        <v>≦</v>
      </c>
      <c r="M84" s="165"/>
      <c r="N84" s="164">
        <v>0</v>
      </c>
      <c r="O84" s="164"/>
      <c r="P84" s="164"/>
      <c r="Q84" s="164"/>
      <c r="R84" s="164"/>
      <c r="S84" s="164"/>
      <c r="U84" s="166" t="str">
        <f>IF(V15=0,"",IF(F84&gt;0,"∴ ["&amp;BK14&amp;"]について、単品スライド（増額）の対象となる可能性がある","∴ [ "&amp;BK14&amp;" ]について、単品スライド（増額）の対象とはならない"))</f>
        <v/>
      </c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2"/>
      <c r="BG84" s="24"/>
      <c r="BH84" s="24"/>
      <c r="BI84" s="24"/>
      <c r="BJ84" s="235"/>
      <c r="BK84" s="19"/>
    </row>
  </sheetData>
  <mergeCells count="485">
    <mergeCell ref="U1:AK2"/>
    <mergeCell ref="AR2:AS2"/>
    <mergeCell ref="AT2:AU2"/>
    <mergeCell ref="AV2:AW2"/>
    <mergeCell ref="AX2:AY2"/>
    <mergeCell ref="AZ2:BA2"/>
    <mergeCell ref="BB2:BC2"/>
    <mergeCell ref="BD2:BE2"/>
    <mergeCell ref="AG4:AL4"/>
    <mergeCell ref="AG5:AL5"/>
    <mergeCell ref="AM5:BE5"/>
    <mergeCell ref="H6:AD7"/>
    <mergeCell ref="AG6:AL6"/>
    <mergeCell ref="AM6:BE6"/>
    <mergeCell ref="AG7:AL7"/>
    <mergeCell ref="AM7:BB7"/>
    <mergeCell ref="H9:N9"/>
    <mergeCell ref="P9:AC9"/>
    <mergeCell ref="V12:AB12"/>
    <mergeCell ref="V13:AB13"/>
    <mergeCell ref="V14:AB14"/>
    <mergeCell ref="V15:AB15"/>
    <mergeCell ref="B21:I23"/>
    <mergeCell ref="J21:S23"/>
    <mergeCell ref="T21:U23"/>
    <mergeCell ref="V21:AC21"/>
    <mergeCell ref="AD21:AE21"/>
    <mergeCell ref="V22:Z23"/>
    <mergeCell ref="AA22:AC23"/>
    <mergeCell ref="AD22:AJ23"/>
    <mergeCell ref="B24:I24"/>
    <mergeCell ref="J24:S24"/>
    <mergeCell ref="T24:U24"/>
    <mergeCell ref="V24:Z24"/>
    <mergeCell ref="AA24:AC24"/>
    <mergeCell ref="AD24:AJ24"/>
    <mergeCell ref="B25:I25"/>
    <mergeCell ref="J25:S25"/>
    <mergeCell ref="T25:U25"/>
    <mergeCell ref="V25:Z25"/>
    <mergeCell ref="AA25:AC25"/>
    <mergeCell ref="AD25:AJ25"/>
    <mergeCell ref="B26:I26"/>
    <mergeCell ref="J26:S26"/>
    <mergeCell ref="T26:U26"/>
    <mergeCell ref="V26:Z26"/>
    <mergeCell ref="AA26:AC26"/>
    <mergeCell ref="AD26:AJ26"/>
    <mergeCell ref="B27:I27"/>
    <mergeCell ref="J27:S27"/>
    <mergeCell ref="T27:U27"/>
    <mergeCell ref="V27:Z27"/>
    <mergeCell ref="AA27:AC27"/>
    <mergeCell ref="AD27:AJ27"/>
    <mergeCell ref="B28:I28"/>
    <mergeCell ref="J28:S28"/>
    <mergeCell ref="T28:U28"/>
    <mergeCell ref="V28:Z28"/>
    <mergeCell ref="AA28:AC28"/>
    <mergeCell ref="AD28:AJ28"/>
    <mergeCell ref="B29:I29"/>
    <mergeCell ref="J29:S29"/>
    <mergeCell ref="T29:U29"/>
    <mergeCell ref="V29:Z29"/>
    <mergeCell ref="AA29:AC29"/>
    <mergeCell ref="AD29:AJ29"/>
    <mergeCell ref="B30:I30"/>
    <mergeCell ref="J30:S30"/>
    <mergeCell ref="T30:U30"/>
    <mergeCell ref="V30:Z30"/>
    <mergeCell ref="AA30:AC30"/>
    <mergeCell ref="AD30:AJ30"/>
    <mergeCell ref="B31:I31"/>
    <mergeCell ref="J31:S31"/>
    <mergeCell ref="T31:U31"/>
    <mergeCell ref="V31:Z31"/>
    <mergeCell ref="AA31:AC31"/>
    <mergeCell ref="AD31:AJ31"/>
    <mergeCell ref="B32:I32"/>
    <mergeCell ref="J32:S32"/>
    <mergeCell ref="T32:U32"/>
    <mergeCell ref="V32:Z32"/>
    <mergeCell ref="AA32:AC32"/>
    <mergeCell ref="AD32:AJ32"/>
    <mergeCell ref="B33:I33"/>
    <mergeCell ref="J33:S33"/>
    <mergeCell ref="T33:U33"/>
    <mergeCell ref="V33:Z33"/>
    <mergeCell ref="AA33:AC33"/>
    <mergeCell ref="AD33:AJ33"/>
    <mergeCell ref="AZ40:BB40"/>
    <mergeCell ref="BC40:BE40"/>
    <mergeCell ref="V34:AC34"/>
    <mergeCell ref="AD34:AJ34"/>
    <mergeCell ref="B38:I40"/>
    <mergeCell ref="J38:S40"/>
    <mergeCell ref="T38:U40"/>
    <mergeCell ref="V38:AA38"/>
    <mergeCell ref="AB38:AG38"/>
    <mergeCell ref="AH38:AM38"/>
    <mergeCell ref="AN38:AS38"/>
    <mergeCell ref="V41:X41"/>
    <mergeCell ref="Y41:AA41"/>
    <mergeCell ref="AB41:AD41"/>
    <mergeCell ref="AE41:AG41"/>
    <mergeCell ref="AH41:AJ41"/>
    <mergeCell ref="AK41:AM41"/>
    <mergeCell ref="AT38:AY38"/>
    <mergeCell ref="AZ38:BE38"/>
    <mergeCell ref="V39:W39"/>
    <mergeCell ref="AB39:AC39"/>
    <mergeCell ref="AH39:AI39"/>
    <mergeCell ref="AN39:AO39"/>
    <mergeCell ref="AT39:AU39"/>
    <mergeCell ref="AZ39:BA39"/>
    <mergeCell ref="V40:X40"/>
    <mergeCell ref="Y40:AA40"/>
    <mergeCell ref="AB40:AD40"/>
    <mergeCell ref="AE40:AG40"/>
    <mergeCell ref="AH40:AJ40"/>
    <mergeCell ref="AK40:AM40"/>
    <mergeCell ref="AN40:AP40"/>
    <mergeCell ref="AQ40:AS40"/>
    <mergeCell ref="AT40:AV40"/>
    <mergeCell ref="AW40:AY40"/>
    <mergeCell ref="AN41:AP41"/>
    <mergeCell ref="AQ41:AS41"/>
    <mergeCell ref="AT41:AV41"/>
    <mergeCell ref="AW41:AY41"/>
    <mergeCell ref="AZ41:BB41"/>
    <mergeCell ref="BC41:BE41"/>
    <mergeCell ref="B42:I42"/>
    <mergeCell ref="J42:S42"/>
    <mergeCell ref="T42:U42"/>
    <mergeCell ref="V42:X42"/>
    <mergeCell ref="Y42:AA42"/>
    <mergeCell ref="AB42:AD42"/>
    <mergeCell ref="AE42:AG42"/>
    <mergeCell ref="AH42:AJ42"/>
    <mergeCell ref="AK42:AM42"/>
    <mergeCell ref="AN42:AP42"/>
    <mergeCell ref="AQ42:AS42"/>
    <mergeCell ref="AT42:AV42"/>
    <mergeCell ref="AW42:AY42"/>
    <mergeCell ref="AZ42:BB42"/>
    <mergeCell ref="BC42:BE42"/>
    <mergeCell ref="B41:I41"/>
    <mergeCell ref="J41:S41"/>
    <mergeCell ref="T41:U41"/>
    <mergeCell ref="AW43:AY43"/>
    <mergeCell ref="AZ43:BB43"/>
    <mergeCell ref="BC43:BE43"/>
    <mergeCell ref="B44:I44"/>
    <mergeCell ref="J44:S44"/>
    <mergeCell ref="T44:U44"/>
    <mergeCell ref="V44:X44"/>
    <mergeCell ref="Y44:AA44"/>
    <mergeCell ref="AB44:AD44"/>
    <mergeCell ref="AE44:AG44"/>
    <mergeCell ref="AH44:AJ44"/>
    <mergeCell ref="AK44:AM44"/>
    <mergeCell ref="AN44:AP44"/>
    <mergeCell ref="AQ44:AS44"/>
    <mergeCell ref="AT44:AV44"/>
    <mergeCell ref="AW44:AY44"/>
    <mergeCell ref="AZ44:BB44"/>
    <mergeCell ref="BC44:BE44"/>
    <mergeCell ref="B43:I43"/>
    <mergeCell ref="J43:S43"/>
    <mergeCell ref="T43:U43"/>
    <mergeCell ref="V43:X43"/>
    <mergeCell ref="Y43:AA43"/>
    <mergeCell ref="AB43:AD43"/>
    <mergeCell ref="AE45:AG45"/>
    <mergeCell ref="AH45:AJ45"/>
    <mergeCell ref="AK45:AM45"/>
    <mergeCell ref="AN43:AP43"/>
    <mergeCell ref="AQ43:AS43"/>
    <mergeCell ref="AT43:AV43"/>
    <mergeCell ref="AE43:AG43"/>
    <mergeCell ref="AH43:AJ43"/>
    <mergeCell ref="AK43:AM43"/>
    <mergeCell ref="AN45:AP45"/>
    <mergeCell ref="AQ45:AS45"/>
    <mergeCell ref="AT45:AV45"/>
    <mergeCell ref="AW45:AY45"/>
    <mergeCell ref="AZ45:BB45"/>
    <mergeCell ref="BC45:BE45"/>
    <mergeCell ref="B46:I46"/>
    <mergeCell ref="J46:S46"/>
    <mergeCell ref="T46:U46"/>
    <mergeCell ref="V46:X46"/>
    <mergeCell ref="Y46:AA46"/>
    <mergeCell ref="AB46:AD46"/>
    <mergeCell ref="AE46:AG46"/>
    <mergeCell ref="AH46:AJ46"/>
    <mergeCell ref="AK46:AM46"/>
    <mergeCell ref="AN46:AP46"/>
    <mergeCell ref="AQ46:AS46"/>
    <mergeCell ref="AT46:AV46"/>
    <mergeCell ref="AW46:AY46"/>
    <mergeCell ref="AZ46:BB46"/>
    <mergeCell ref="BC46:BE46"/>
    <mergeCell ref="B45:I45"/>
    <mergeCell ref="J45:S45"/>
    <mergeCell ref="T45:U45"/>
    <mergeCell ref="V45:X45"/>
    <mergeCell ref="Y45:AA45"/>
    <mergeCell ref="AB45:AD45"/>
    <mergeCell ref="AW47:AY47"/>
    <mergeCell ref="AZ47:BB47"/>
    <mergeCell ref="BC47:BE47"/>
    <mergeCell ref="B48:I48"/>
    <mergeCell ref="J48:S48"/>
    <mergeCell ref="T48:U48"/>
    <mergeCell ref="V48:X48"/>
    <mergeCell ref="Y48:AA48"/>
    <mergeCell ref="AB48:AD48"/>
    <mergeCell ref="AE48:AG48"/>
    <mergeCell ref="AH48:AJ48"/>
    <mergeCell ref="AK48:AM48"/>
    <mergeCell ref="AN48:AP48"/>
    <mergeCell ref="AQ48:AS48"/>
    <mergeCell ref="AT48:AV48"/>
    <mergeCell ref="AW48:AY48"/>
    <mergeCell ref="AZ48:BB48"/>
    <mergeCell ref="BC48:BE48"/>
    <mergeCell ref="B47:I47"/>
    <mergeCell ref="J47:S47"/>
    <mergeCell ref="T47:U47"/>
    <mergeCell ref="V47:X47"/>
    <mergeCell ref="Y47:AA47"/>
    <mergeCell ref="AB47:AD47"/>
    <mergeCell ref="AE49:AG49"/>
    <mergeCell ref="AH49:AJ49"/>
    <mergeCell ref="AK49:AM49"/>
    <mergeCell ref="AN47:AP47"/>
    <mergeCell ref="AQ47:AS47"/>
    <mergeCell ref="AT47:AV47"/>
    <mergeCell ref="AE47:AG47"/>
    <mergeCell ref="AH47:AJ47"/>
    <mergeCell ref="AK47:AM47"/>
    <mergeCell ref="AN49:AP49"/>
    <mergeCell ref="AQ49:AS49"/>
    <mergeCell ref="AT49:AV49"/>
    <mergeCell ref="AW49:AY49"/>
    <mergeCell ref="AZ49:BB49"/>
    <mergeCell ref="BC49:BE49"/>
    <mergeCell ref="B50:I50"/>
    <mergeCell ref="J50:S50"/>
    <mergeCell ref="T50:U50"/>
    <mergeCell ref="V50:X50"/>
    <mergeCell ref="Y50:AA50"/>
    <mergeCell ref="AB50:AD50"/>
    <mergeCell ref="AE50:AG50"/>
    <mergeCell ref="AH50:AJ50"/>
    <mergeCell ref="AK50:AM50"/>
    <mergeCell ref="AN50:AP50"/>
    <mergeCell ref="AQ50:AS50"/>
    <mergeCell ref="AT50:AV50"/>
    <mergeCell ref="AW50:AY50"/>
    <mergeCell ref="AZ50:BB50"/>
    <mergeCell ref="BC50:BE50"/>
    <mergeCell ref="B49:I49"/>
    <mergeCell ref="J49:S49"/>
    <mergeCell ref="T49:U49"/>
    <mergeCell ref="V49:X49"/>
    <mergeCell ref="Y49:AA49"/>
    <mergeCell ref="AB49:AD49"/>
    <mergeCell ref="AH52:AM52"/>
    <mergeCell ref="AN52:AS53"/>
    <mergeCell ref="AT52:BE53"/>
    <mergeCell ref="D53:E53"/>
    <mergeCell ref="J53:K53"/>
    <mergeCell ref="P53:Q53"/>
    <mergeCell ref="V53:W53"/>
    <mergeCell ref="AB53:AC53"/>
    <mergeCell ref="AH53:AI53"/>
    <mergeCell ref="J54:L54"/>
    <mergeCell ref="M54:O54"/>
    <mergeCell ref="P54:R54"/>
    <mergeCell ref="S54:U54"/>
    <mergeCell ref="V54:X54"/>
    <mergeCell ref="Y54:AA54"/>
    <mergeCell ref="AB54:AD54"/>
    <mergeCell ref="D52:I52"/>
    <mergeCell ref="J52:O52"/>
    <mergeCell ref="P52:U52"/>
    <mergeCell ref="V52:AA52"/>
    <mergeCell ref="AB52:AG52"/>
    <mergeCell ref="AE54:AG54"/>
    <mergeCell ref="AH54:AJ54"/>
    <mergeCell ref="AK54:AM54"/>
    <mergeCell ref="AN54:AP54"/>
    <mergeCell ref="AQ54:AS54"/>
    <mergeCell ref="AT54:AX54"/>
    <mergeCell ref="AY54:BE54"/>
    <mergeCell ref="D55:F55"/>
    <mergeCell ref="G55:I55"/>
    <mergeCell ref="J55:L55"/>
    <mergeCell ref="M55:O55"/>
    <mergeCell ref="P55:R55"/>
    <mergeCell ref="S55:U55"/>
    <mergeCell ref="V55:X55"/>
    <mergeCell ref="Y55:AA55"/>
    <mergeCell ref="AB55:AD55"/>
    <mergeCell ref="AE55:AG55"/>
    <mergeCell ref="AH55:AJ55"/>
    <mergeCell ref="AK55:AM55"/>
    <mergeCell ref="AN55:AP55"/>
    <mergeCell ref="AQ55:AS55"/>
    <mergeCell ref="AT55:AX55"/>
    <mergeCell ref="AY55:BE55"/>
    <mergeCell ref="D54:F54"/>
    <mergeCell ref="G54:I54"/>
    <mergeCell ref="AH56:AJ56"/>
    <mergeCell ref="AK56:AM56"/>
    <mergeCell ref="AN56:AP56"/>
    <mergeCell ref="AQ56:AS56"/>
    <mergeCell ref="AT56:AX56"/>
    <mergeCell ref="AY56:BE56"/>
    <mergeCell ref="D57:F57"/>
    <mergeCell ref="G57:I57"/>
    <mergeCell ref="J57:L57"/>
    <mergeCell ref="M57:O57"/>
    <mergeCell ref="P57:R57"/>
    <mergeCell ref="S57:U57"/>
    <mergeCell ref="V57:X57"/>
    <mergeCell ref="Y57:AA57"/>
    <mergeCell ref="AB57:AD57"/>
    <mergeCell ref="AE57:AG57"/>
    <mergeCell ref="AH57:AJ57"/>
    <mergeCell ref="AK57:AM57"/>
    <mergeCell ref="AN57:AP57"/>
    <mergeCell ref="AQ57:AS57"/>
    <mergeCell ref="AT57:AX57"/>
    <mergeCell ref="AY57:BE57"/>
    <mergeCell ref="D56:F56"/>
    <mergeCell ref="G56:I56"/>
    <mergeCell ref="J58:L58"/>
    <mergeCell ref="M58:O58"/>
    <mergeCell ref="P58:R58"/>
    <mergeCell ref="S58:U58"/>
    <mergeCell ref="V58:X58"/>
    <mergeCell ref="Y58:AA58"/>
    <mergeCell ref="AB58:AD58"/>
    <mergeCell ref="AE56:AG56"/>
    <mergeCell ref="J56:L56"/>
    <mergeCell ref="M56:O56"/>
    <mergeCell ref="P56:R56"/>
    <mergeCell ref="S56:U56"/>
    <mergeCell ref="V56:X56"/>
    <mergeCell ref="Y56:AA56"/>
    <mergeCell ref="AB56:AD56"/>
    <mergeCell ref="AE58:AG58"/>
    <mergeCell ref="AH58:AJ58"/>
    <mergeCell ref="AK58:AM58"/>
    <mergeCell ref="AN58:AP58"/>
    <mergeCell ref="AQ58:AS58"/>
    <mergeCell ref="AT58:AX58"/>
    <mergeCell ref="AY58:BE58"/>
    <mergeCell ref="D59:F59"/>
    <mergeCell ref="G59:I59"/>
    <mergeCell ref="J59:L59"/>
    <mergeCell ref="M59:O59"/>
    <mergeCell ref="P59:R59"/>
    <mergeCell ref="S59:U59"/>
    <mergeCell ref="V59:X59"/>
    <mergeCell ref="Y59:AA59"/>
    <mergeCell ref="AB59:AD59"/>
    <mergeCell ref="AE59:AG59"/>
    <mergeCell ref="AH59:AJ59"/>
    <mergeCell ref="AK59:AM59"/>
    <mergeCell ref="AN59:AP59"/>
    <mergeCell ref="AQ59:AS59"/>
    <mergeCell ref="AT59:AX59"/>
    <mergeCell ref="AY59:BE59"/>
    <mergeCell ref="D58:F58"/>
    <mergeCell ref="G58:I58"/>
    <mergeCell ref="AH60:AJ60"/>
    <mergeCell ref="AK60:AM60"/>
    <mergeCell ref="AN60:AP60"/>
    <mergeCell ref="AQ60:AS60"/>
    <mergeCell ref="AT60:AX60"/>
    <mergeCell ref="AY60:BE60"/>
    <mergeCell ref="D61:F61"/>
    <mergeCell ref="G61:I61"/>
    <mergeCell ref="J61:L61"/>
    <mergeCell ref="M61:O61"/>
    <mergeCell ref="P61:R61"/>
    <mergeCell ref="S61:U61"/>
    <mergeCell ref="V61:X61"/>
    <mergeCell ref="Y61:AA61"/>
    <mergeCell ref="AB61:AD61"/>
    <mergeCell ref="AE61:AG61"/>
    <mergeCell ref="AH61:AJ61"/>
    <mergeCell ref="AK61:AM61"/>
    <mergeCell ref="AN61:AP61"/>
    <mergeCell ref="AQ61:AS61"/>
    <mergeCell ref="AT61:AX61"/>
    <mergeCell ref="AY61:BE61"/>
    <mergeCell ref="D60:F60"/>
    <mergeCell ref="G60:I60"/>
    <mergeCell ref="J62:L62"/>
    <mergeCell ref="M62:O62"/>
    <mergeCell ref="P62:R62"/>
    <mergeCell ref="S62:U62"/>
    <mergeCell ref="V62:X62"/>
    <mergeCell ref="Y62:AA62"/>
    <mergeCell ref="AB62:AD62"/>
    <mergeCell ref="AE60:AG60"/>
    <mergeCell ref="J60:L60"/>
    <mergeCell ref="M60:O60"/>
    <mergeCell ref="P60:R60"/>
    <mergeCell ref="S60:U60"/>
    <mergeCell ref="V60:X60"/>
    <mergeCell ref="Y60:AA60"/>
    <mergeCell ref="AB60:AD60"/>
    <mergeCell ref="AE62:AG62"/>
    <mergeCell ref="AH62:AJ62"/>
    <mergeCell ref="AK62:AM62"/>
    <mergeCell ref="AN62:AP62"/>
    <mergeCell ref="AQ62:AS62"/>
    <mergeCell ref="AT62:AX62"/>
    <mergeCell ref="AY62:BE62"/>
    <mergeCell ref="D63:F63"/>
    <mergeCell ref="G63:I63"/>
    <mergeCell ref="J63:L63"/>
    <mergeCell ref="M63:O63"/>
    <mergeCell ref="P63:R63"/>
    <mergeCell ref="S63:U63"/>
    <mergeCell ref="V63:X63"/>
    <mergeCell ref="Y63:AA63"/>
    <mergeCell ref="AB63:AD63"/>
    <mergeCell ref="AE63:AG63"/>
    <mergeCell ref="AH63:AJ63"/>
    <mergeCell ref="AK63:AM63"/>
    <mergeCell ref="AN63:AP63"/>
    <mergeCell ref="AQ63:AS63"/>
    <mergeCell ref="AT63:AX63"/>
    <mergeCell ref="AY63:BE63"/>
    <mergeCell ref="D62:F62"/>
    <mergeCell ref="G62:I62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AE64:AG64"/>
    <mergeCell ref="AH64:AJ64"/>
    <mergeCell ref="AK64:AM64"/>
    <mergeCell ref="AN64:AP64"/>
    <mergeCell ref="AQ64:AS64"/>
    <mergeCell ref="AT64:AX64"/>
    <mergeCell ref="AY64:BE64"/>
    <mergeCell ref="AT65:AX65"/>
    <mergeCell ref="AY65:BE65"/>
    <mergeCell ref="AR71:AV71"/>
    <mergeCell ref="J73:P73"/>
    <mergeCell ref="J78:P78"/>
    <mergeCell ref="F81:K81"/>
    <mergeCell ref="L81:M81"/>
    <mergeCell ref="N81:S81"/>
    <mergeCell ref="U81:V81"/>
    <mergeCell ref="W81:AB81"/>
    <mergeCell ref="AC81:AD81"/>
    <mergeCell ref="AE81:AF81"/>
    <mergeCell ref="F84:K84"/>
    <mergeCell ref="L84:M84"/>
    <mergeCell ref="N84:S84"/>
    <mergeCell ref="U84:BE84"/>
    <mergeCell ref="F82:K82"/>
    <mergeCell ref="L82:M82"/>
    <mergeCell ref="N82:S82"/>
    <mergeCell ref="U82:V82"/>
    <mergeCell ref="W82:AB82"/>
    <mergeCell ref="AC82:AD82"/>
    <mergeCell ref="AE82:AF82"/>
    <mergeCell ref="F83:K83"/>
    <mergeCell ref="L83:M83"/>
    <mergeCell ref="N83:S83"/>
  </mergeCells>
  <phoneticPr fontId="24"/>
  <conditionalFormatting sqref="L84">
    <cfRule type="cellIs" dxfId="5" priority="3" operator="lessThan">
      <formula>0</formula>
    </cfRule>
  </conditionalFormatting>
  <conditionalFormatting sqref="P9:AC9">
    <cfRule type="expression" dxfId="4" priority="6">
      <formula>$BH$9=5</formula>
    </cfRule>
  </conditionalFormatting>
  <conditionalFormatting sqref="B37:BF37">
    <cfRule type="expression" dxfId="3" priority="7">
      <formula>#REF!=2</formula>
    </cfRule>
  </conditionalFormatting>
  <printOptions horizontalCentered="1"/>
  <pageMargins left="0.39374999999999999" right="0.2" top="0.46" bottom="0.21" header="0.41" footer="0.24"/>
  <pageSetup paperSize="9" scale="65" firstPageNumber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84"/>
  <sheetViews>
    <sheetView zoomScaleNormal="100" zoomScalePageLayoutView="60" workbookViewId="0">
      <selection activeCell="BH21" sqref="BH21"/>
    </sheetView>
  </sheetViews>
  <sheetFormatPr defaultRowHeight="13.2"/>
  <cols>
    <col min="1" max="43" width="2.6640625" style="89"/>
    <col min="44" max="44" width="3.21875" style="89"/>
    <col min="45" max="55" width="2.6640625" style="89"/>
    <col min="56" max="56" width="2.77734375" style="89"/>
    <col min="57" max="57" width="2.6640625" style="89"/>
    <col min="58" max="58" width="2.6640625" style="90"/>
    <col min="59" max="59" width="8.88671875" style="91"/>
    <col min="60" max="60" width="5.6640625" style="91" customWidth="1"/>
    <col min="61" max="61" width="5.6640625" style="92" customWidth="1"/>
    <col min="62" max="62" width="8.77734375" style="89" customWidth="1"/>
    <col min="63" max="63" width="4.88671875" style="89" customWidth="1"/>
    <col min="64" max="1025" width="2.6640625" style="89"/>
  </cols>
  <sheetData>
    <row r="1" spans="1:1024" s="93" customFormat="1" ht="15.75" customHeight="1">
      <c r="A1" s="93" t="s">
        <v>0</v>
      </c>
      <c r="B1" s="94"/>
      <c r="G1" s="95"/>
      <c r="H1" s="95"/>
      <c r="I1" s="95"/>
      <c r="J1" s="95"/>
      <c r="U1" s="233" t="s">
        <v>1</v>
      </c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BF1" s="96"/>
      <c r="BG1" s="91"/>
      <c r="BH1" s="91"/>
      <c r="BI1" s="20"/>
      <c r="BJ1" s="89"/>
      <c r="BK1" s="89"/>
    </row>
    <row r="2" spans="1:1024" ht="15.75" customHeight="1">
      <c r="A2"/>
      <c r="B2" s="97"/>
      <c r="C2" s="98"/>
      <c r="D2" s="98"/>
      <c r="E2" s="98"/>
      <c r="F2" s="98"/>
      <c r="G2" s="99"/>
      <c r="H2" s="99"/>
      <c r="I2" s="99"/>
      <c r="J2" s="99"/>
      <c r="K2" s="98"/>
      <c r="L2" s="99"/>
      <c r="M2" s="99"/>
      <c r="N2" s="99"/>
      <c r="O2" s="99"/>
      <c r="P2" s="99"/>
      <c r="Q2" s="99"/>
      <c r="R2" s="99"/>
      <c r="S2" s="99"/>
      <c r="T2" s="99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99"/>
      <c r="AM2" s="99"/>
      <c r="AN2" s="99"/>
      <c r="AO2" s="99"/>
      <c r="AP2" s="98"/>
      <c r="AQ2" s="98"/>
      <c r="AR2" s="208" t="s">
        <v>2</v>
      </c>
      <c r="AS2" s="208"/>
      <c r="AT2" s="234"/>
      <c r="AU2" s="234"/>
      <c r="AV2" s="208" t="s">
        <v>3</v>
      </c>
      <c r="AW2" s="208"/>
      <c r="AX2" s="234"/>
      <c r="AY2" s="234"/>
      <c r="AZ2" s="208" t="s">
        <v>4</v>
      </c>
      <c r="BA2" s="208"/>
      <c r="BB2" s="234"/>
      <c r="BC2" s="234"/>
      <c r="BD2" s="208" t="s">
        <v>5</v>
      </c>
      <c r="BE2" s="208"/>
      <c r="BF2" s="96"/>
      <c r="BI2" s="20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>
      <c r="A3" s="100"/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 s="102"/>
      <c r="AT3" s="102"/>
      <c r="AU3" s="103"/>
      <c r="AV3" s="103"/>
      <c r="AW3" s="103"/>
      <c r="AX3" s="103"/>
      <c r="AY3" s="103"/>
      <c r="AZ3" s="103"/>
      <c r="BA3" s="103"/>
      <c r="BB3" s="103"/>
      <c r="BC3" s="103"/>
      <c r="BD3" s="102"/>
      <c r="BE3" s="102"/>
      <c r="BF3"/>
      <c r="BG3"/>
      <c r="BH3"/>
      <c r="BI3" s="20"/>
      <c r="BJ3"/>
      <c r="BK3" s="9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8" customHeight="1">
      <c r="A4" s="104" t="s">
        <v>6</v>
      </c>
      <c r="B4" s="101"/>
      <c r="C4" s="101"/>
      <c r="D4" s="101"/>
      <c r="E4" s="101"/>
      <c r="F4" s="101"/>
      <c r="G4"/>
      <c r="H4"/>
      <c r="I4"/>
      <c r="J4"/>
      <c r="K4"/>
      <c r="L4"/>
      <c r="M4"/>
      <c r="N4"/>
      <c r="O4"/>
      <c r="P4"/>
      <c r="Q4"/>
      <c r="R4"/>
      <c r="S4" s="101"/>
      <c r="T4" s="101"/>
      <c r="U4" s="101"/>
      <c r="V4"/>
      <c r="W4"/>
      <c r="X4"/>
      <c r="Y4"/>
      <c r="Z4"/>
      <c r="AA4"/>
      <c r="AB4"/>
      <c r="AC4"/>
      <c r="AD4"/>
      <c r="AE4"/>
      <c r="AF4"/>
      <c r="AG4" s="204" t="s">
        <v>82</v>
      </c>
      <c r="AH4" s="201"/>
      <c r="AI4" s="201"/>
      <c r="AJ4" s="201"/>
      <c r="AK4" s="201"/>
      <c r="AL4" s="201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 s="102"/>
      <c r="BF4"/>
      <c r="BG4"/>
      <c r="BH4"/>
      <c r="BI4" s="18"/>
      <c r="BJ4" s="93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93" customFormat="1" ht="15.75" customHeight="1"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89"/>
      <c r="AF5" s="89"/>
      <c r="AG5" s="201" t="s">
        <v>7</v>
      </c>
      <c r="AH5" s="201"/>
      <c r="AI5" s="201"/>
      <c r="AJ5" s="201"/>
      <c r="AK5" s="201"/>
      <c r="AL5" s="201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K5" s="89"/>
    </row>
    <row r="6" spans="1:1024" ht="15.75" customHeight="1">
      <c r="A6" s="93"/>
      <c r="B6" s="106" t="s">
        <v>10</v>
      </c>
      <c r="C6" s="107"/>
      <c r="D6" s="107"/>
      <c r="E6" s="107"/>
      <c r="F6" s="107"/>
      <c r="G6" s="106"/>
      <c r="H6" s="230" t="s">
        <v>79</v>
      </c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G6" s="204" t="s">
        <v>80</v>
      </c>
      <c r="AH6" s="201"/>
      <c r="AI6" s="201"/>
      <c r="AJ6" s="201"/>
      <c r="AK6" s="201"/>
      <c r="AL6" s="201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/>
      <c r="BL6"/>
      <c r="BM6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.75" customHeight="1">
      <c r="A7" s="93"/>
      <c r="B7" s="106"/>
      <c r="C7" s="107"/>
      <c r="D7" s="107"/>
      <c r="E7" s="107"/>
      <c r="F7" s="107"/>
      <c r="G7" s="106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G7" s="204" t="s">
        <v>81</v>
      </c>
      <c r="AH7" s="201"/>
      <c r="AI7" s="201"/>
      <c r="AJ7" s="201"/>
      <c r="AK7" s="201"/>
      <c r="AL7" s="201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110"/>
      <c r="BD7" s="111"/>
      <c r="BE7" s="112"/>
      <c r="BF7"/>
      <c r="BL7"/>
      <c r="BM7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.75" customHeight="1" thickBot="1">
      <c r="A8" s="93"/>
      <c r="B8" s="106"/>
      <c r="C8" s="107"/>
      <c r="D8" s="107"/>
      <c r="E8" s="107"/>
      <c r="F8" s="107"/>
      <c r="G8" s="106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 s="113"/>
      <c r="AT8"/>
      <c r="AU8"/>
      <c r="AV8"/>
      <c r="AW8"/>
      <c r="AX8"/>
      <c r="AY8"/>
      <c r="AZ8"/>
      <c r="BA8"/>
      <c r="BB8"/>
      <c r="BC8"/>
      <c r="BD8"/>
      <c r="BE8"/>
      <c r="BF8"/>
      <c r="BG8" s="68" t="s">
        <v>88</v>
      </c>
      <c r="BL8"/>
      <c r="BM8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5.75" customHeight="1" thickTop="1" thickBot="1">
      <c r="A9" s="93"/>
      <c r="B9" s="106" t="s">
        <v>17</v>
      </c>
      <c r="C9" s="107"/>
      <c r="D9" s="107"/>
      <c r="E9" s="107"/>
      <c r="F9" s="107"/>
      <c r="G9" s="106"/>
      <c r="H9" s="211">
        <f>IF(BG9=1,BI9,IF(BG9=2,BI10,IF(BG9=3,BI11,IF(BG9=4,BI12,BI13))))</f>
        <v>1</v>
      </c>
      <c r="I9" s="211"/>
      <c r="J9" s="211"/>
      <c r="K9" s="211"/>
      <c r="L9" s="211"/>
      <c r="M9" s="211"/>
      <c r="N9" s="211"/>
      <c r="O9" s="29" t="str">
        <f>IF(BG9=5,"（","")</f>
        <v/>
      </c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9" t="str">
        <f>IF(BG9=5,"）","")</f>
        <v/>
      </c>
      <c r="AE9"/>
      <c r="AF9" s="30" t="str">
        <f>IF(BG9=5,"←「その他」を選択した場合は対象材料の具体名を必ず選択すること","")</f>
        <v/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 s="101"/>
      <c r="BE9" s="105"/>
      <c r="BF9" s="105"/>
      <c r="BG9" s="249">
        <v>1</v>
      </c>
      <c r="BH9" s="248" t="s">
        <v>87</v>
      </c>
      <c r="BI9" s="242">
        <v>1</v>
      </c>
      <c r="BJ9" s="243" t="s">
        <v>8</v>
      </c>
      <c r="BK9" s="243" t="s">
        <v>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15.75" customHeight="1" thickTop="1">
      <c r="A10"/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14"/>
      <c r="X10" s="103"/>
      <c r="Y10" s="103"/>
      <c r="Z10" s="103"/>
      <c r="AA10" s="103"/>
      <c r="AB10" s="103"/>
      <c r="AC10" s="103"/>
      <c r="AD10" s="103"/>
      <c r="AE10" s="115"/>
      <c r="AF10" s="100"/>
      <c r="AG10" s="33"/>
      <c r="AH10"/>
      <c r="AI10"/>
      <c r="AJ10"/>
      <c r="AK10"/>
      <c r="AL10"/>
      <c r="AM10"/>
      <c r="AN10"/>
      <c r="AO10" s="116"/>
      <c r="AP10" s="116"/>
      <c r="AQ10" s="117"/>
      <c r="AR10" s="117"/>
      <c r="AS10" s="117"/>
      <c r="AT10" s="117"/>
      <c r="AU10" s="117"/>
      <c r="AV10" s="117"/>
      <c r="AW10" s="117"/>
      <c r="AX10" s="93"/>
      <c r="AY10" s="93"/>
      <c r="AZ10" s="93"/>
      <c r="BA10" s="93"/>
      <c r="BB10" s="93"/>
      <c r="BC10" s="93"/>
      <c r="BD10" s="117"/>
      <c r="BE10" s="117"/>
      <c r="BF10" s="117"/>
      <c r="BG10" s="92"/>
      <c r="BH10" s="241"/>
      <c r="BI10" s="242">
        <v>2</v>
      </c>
      <c r="BJ10" s="243" t="s">
        <v>11</v>
      </c>
      <c r="BK10" s="243" t="s">
        <v>12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5.75" customHeight="1">
      <c r="A11"/>
      <c r="B11" s="106" t="s">
        <v>20</v>
      </c>
      <c r="C11" s="107"/>
      <c r="D11"/>
      <c r="E11" s="100"/>
      <c r="F11" s="100"/>
      <c r="G11" s="100"/>
      <c r="H11" s="100"/>
      <c r="I11"/>
      <c r="J11" s="118"/>
      <c r="K11" s="118"/>
      <c r="L11" s="95"/>
      <c r="M11" s="118"/>
      <c r="N11" s="95"/>
      <c r="O11" s="118"/>
      <c r="P11" s="95"/>
      <c r="Q11" s="118"/>
      <c r="R11" s="105"/>
      <c r="S11" s="105"/>
      <c r="T11" s="118"/>
      <c r="U11" s="95"/>
      <c r="V11"/>
      <c r="W11"/>
      <c r="X11"/>
      <c r="Y11"/>
      <c r="Z11"/>
      <c r="AA11"/>
      <c r="AB11"/>
      <c r="AC11"/>
      <c r="AD11" s="95"/>
      <c r="AE11" s="118"/>
      <c r="AF11" s="105"/>
      <c r="AG11" s="105"/>
      <c r="AH11"/>
      <c r="AI11"/>
      <c r="AJ11"/>
      <c r="AK11"/>
      <c r="AL11"/>
      <c r="AM11"/>
      <c r="AN11"/>
      <c r="AO11" s="116"/>
      <c r="AP11" s="116"/>
      <c r="AQ11" s="117"/>
      <c r="AR11" s="117"/>
      <c r="AS11" s="117"/>
      <c r="AT11" s="117"/>
      <c r="AU11" s="117"/>
      <c r="AV11" s="117"/>
      <c r="AW11" s="117"/>
      <c r="AX11"/>
      <c r="AY11"/>
      <c r="AZ11"/>
      <c r="BA11"/>
      <c r="BB11"/>
      <c r="BC11"/>
      <c r="BD11"/>
      <c r="BE11" s="117"/>
      <c r="BF11" s="117"/>
      <c r="BG11" s="20"/>
      <c r="BH11" s="163"/>
      <c r="BI11" s="242">
        <v>3</v>
      </c>
      <c r="BJ11" s="243" t="s">
        <v>13</v>
      </c>
      <c r="BK11" s="244" t="s">
        <v>14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5.75" customHeight="1">
      <c r="A1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224" t="s">
        <v>21</v>
      </c>
      <c r="W12" s="224"/>
      <c r="X12" s="224"/>
      <c r="Y12" s="224"/>
      <c r="Z12" s="224"/>
      <c r="AA12" s="224"/>
      <c r="AB12" s="224"/>
      <c r="AC12" s="103"/>
      <c r="AD12" s="115"/>
      <c r="AE12" s="100"/>
      <c r="AF12" s="33"/>
      <c r="AG12" s="33"/>
      <c r="AH12"/>
      <c r="AI12"/>
      <c r="AJ12"/>
      <c r="AK12"/>
      <c r="AL12"/>
      <c r="AM12"/>
      <c r="AN12" s="116"/>
      <c r="AO12" s="116"/>
      <c r="AP12" s="117"/>
      <c r="AQ12" s="117"/>
      <c r="AR12" s="117"/>
      <c r="AS12" s="117"/>
      <c r="AT12" s="117"/>
      <c r="AU12" s="117"/>
      <c r="AV12" s="117"/>
      <c r="AW12"/>
      <c r="AX12"/>
      <c r="AY12"/>
      <c r="AZ12"/>
      <c r="BA12"/>
      <c r="BB12"/>
      <c r="BC12"/>
      <c r="BD12" s="117"/>
      <c r="BE12" s="117"/>
      <c r="BF12" s="89"/>
      <c r="BG12" s="18"/>
      <c r="BH12" s="163"/>
      <c r="BI12" s="242">
        <v>4</v>
      </c>
      <c r="BJ12" s="243" t="s">
        <v>15</v>
      </c>
      <c r="BK12" s="244" t="s">
        <v>16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s="91" customFormat="1" ht="15.75" customHeight="1">
      <c r="A13" s="89"/>
      <c r="B13" s="103"/>
      <c r="C13" s="103"/>
      <c r="D13" s="120" t="s">
        <v>22</v>
      </c>
      <c r="E13" s="121" t="s">
        <v>23</v>
      </c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2"/>
      <c r="V13" s="195">
        <v>147000000</v>
      </c>
      <c r="W13" s="195"/>
      <c r="X13" s="195"/>
      <c r="Y13" s="195"/>
      <c r="Z13" s="195"/>
      <c r="AA13" s="195"/>
      <c r="AB13" s="195"/>
      <c r="AC13" s="93"/>
      <c r="AD13" s="93"/>
      <c r="AE13" s="93"/>
      <c r="AF13" s="93"/>
      <c r="AG13" s="33"/>
      <c r="AH13" s="33"/>
      <c r="AI13" s="33"/>
      <c r="AJ13" s="33"/>
      <c r="AK13" s="33"/>
      <c r="AL13" s="103"/>
      <c r="AM13" s="103"/>
      <c r="AN13" s="116"/>
      <c r="AO13" s="116"/>
      <c r="AP13" s="117"/>
      <c r="AQ13" s="117"/>
      <c r="AR13" s="117"/>
      <c r="AS13" s="117"/>
      <c r="AT13" s="117"/>
      <c r="AU13" s="117"/>
      <c r="AV13" s="117"/>
      <c r="AW13" s="89"/>
      <c r="AX13" s="89"/>
      <c r="AY13" s="89"/>
      <c r="AZ13" s="89"/>
      <c r="BA13" s="89"/>
      <c r="BB13" s="89"/>
      <c r="BC13" s="89"/>
      <c r="BD13" s="117"/>
      <c r="BE13" s="117"/>
      <c r="BF13" s="90"/>
      <c r="BG13" s="18"/>
      <c r="BH13" s="163"/>
      <c r="BI13" s="245">
        <v>5</v>
      </c>
      <c r="BJ13" s="243" t="s">
        <v>18</v>
      </c>
      <c r="BK13" s="243" t="s">
        <v>19</v>
      </c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</row>
    <row r="14" spans="1:1024" ht="15.75" customHeight="1">
      <c r="B14" s="103"/>
      <c r="C14" s="103"/>
      <c r="D14" s="120" t="s">
        <v>24</v>
      </c>
      <c r="E14" s="123" t="s">
        <v>25</v>
      </c>
      <c r="F14" s="124"/>
      <c r="G14" s="124"/>
      <c r="H14" s="125"/>
      <c r="I14" s="126"/>
      <c r="J14" s="46"/>
      <c r="K14" s="46"/>
      <c r="L14" s="46"/>
      <c r="M14" s="46"/>
      <c r="N14" s="46"/>
      <c r="O14" s="46"/>
      <c r="P14" s="46"/>
      <c r="Q14" s="46"/>
      <c r="R14" s="121"/>
      <c r="S14" s="121"/>
      <c r="T14" s="121"/>
      <c r="U14" s="122"/>
      <c r="V14" s="195">
        <v>0</v>
      </c>
      <c r="W14" s="195"/>
      <c r="X14" s="195"/>
      <c r="Y14" s="195"/>
      <c r="Z14" s="195"/>
      <c r="AA14" s="195"/>
      <c r="AB14" s="195"/>
      <c r="AC14" s="93"/>
      <c r="AD14" s="127" t="s">
        <v>26</v>
      </c>
      <c r="AE14" s="128" t="s">
        <v>27</v>
      </c>
      <c r="AF14" s="119"/>
      <c r="AG14" s="48"/>
      <c r="AH14" s="48"/>
      <c r="AI14" s="48"/>
      <c r="AJ14" s="33"/>
      <c r="AK14" s="33"/>
      <c r="AL14" s="103"/>
      <c r="AM14" s="103"/>
      <c r="AN14" s="116"/>
      <c r="AO14" s="116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G14" s="108" t="str">
        <f>IF($BG$9=1,$BJ$9,IF($BG$9=2,$BJ$10,IF($BG$9=3,$BJ$11,IF($BG$9=4,$BJ$12,IF($BG$9=5,$BJ$13,$BG$13)))))</f>
        <v>鋼材類</v>
      </c>
      <c r="BH14" s="163"/>
      <c r="BI14" s="161">
        <v>6</v>
      </c>
      <c r="BJ14" s="246" t="str">
        <f>G9&amp;N9&amp;O9&amp;AC9</f>
        <v/>
      </c>
      <c r="BK14" s="246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5.75" customHeight="1">
      <c r="B15" s="103"/>
      <c r="C15" s="103"/>
      <c r="D15" s="120" t="s">
        <v>28</v>
      </c>
      <c r="E15" s="129" t="s">
        <v>29</v>
      </c>
      <c r="F15" s="124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21"/>
      <c r="S15" s="121"/>
      <c r="T15" s="121"/>
      <c r="U15" s="122"/>
      <c r="V15" s="196">
        <f>V13-V14</f>
        <v>147000000</v>
      </c>
      <c r="W15" s="196"/>
      <c r="X15" s="196"/>
      <c r="Y15" s="196"/>
      <c r="Z15" s="196"/>
      <c r="AA15" s="196"/>
      <c r="AB15" s="196"/>
      <c r="AC15" s="93"/>
      <c r="AD15" s="51"/>
      <c r="AE15" s="52" t="s">
        <v>30</v>
      </c>
      <c r="AF15" s="53"/>
      <c r="AG15" s="48"/>
      <c r="AH15" s="48"/>
      <c r="AI15" s="48"/>
      <c r="AJ15" s="33"/>
      <c r="AK15" s="33"/>
      <c r="AL15" s="103"/>
      <c r="AM15" s="103"/>
      <c r="AN15" s="116"/>
      <c r="AO15" s="116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G15"/>
      <c r="BH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75" customHeight="1"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14"/>
      <c r="W16" s="103"/>
      <c r="X16" s="103"/>
      <c r="Y16" s="103"/>
      <c r="Z16" s="103"/>
      <c r="AA16" s="103"/>
      <c r="AC16" s="103"/>
      <c r="AD16" s="115"/>
      <c r="AE16" s="100"/>
      <c r="AF16" s="33"/>
      <c r="AG16" s="33"/>
      <c r="AH16" s="33"/>
      <c r="AI16" s="33"/>
      <c r="AJ16" s="33"/>
      <c r="AK16" s="33"/>
      <c r="AL16" s="103"/>
      <c r="AM16" s="103"/>
      <c r="AN16" s="116"/>
      <c r="AO16" s="116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G16"/>
      <c r="BH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75" customHeight="1"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14"/>
      <c r="W17" s="103"/>
      <c r="X17" s="103"/>
      <c r="Y17" s="103"/>
      <c r="Z17" s="103"/>
      <c r="AA17" s="103"/>
      <c r="AB17" s="103"/>
      <c r="AC17" s="103"/>
      <c r="AD17" s="115"/>
      <c r="AE17" s="100"/>
      <c r="AF17" s="33"/>
      <c r="AG17" s="33"/>
      <c r="AH17" s="33"/>
      <c r="AI17" s="33"/>
      <c r="AJ17" s="33"/>
      <c r="AK17" s="33"/>
      <c r="AL17" s="103"/>
      <c r="AM17" s="103"/>
      <c r="AN17" s="116"/>
      <c r="AO17" s="116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G17"/>
      <c r="BH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8" customHeight="1">
      <c r="A18" s="104" t="s">
        <v>31</v>
      </c>
      <c r="B18" s="131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14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16"/>
      <c r="AM18" s="116"/>
      <c r="AN18" s="117"/>
      <c r="AO18" s="117"/>
      <c r="AP18" s="117"/>
      <c r="AQ18" s="117"/>
      <c r="AY18" s="101"/>
      <c r="AZ18" s="101"/>
      <c r="BA18" s="101"/>
      <c r="BB18" s="101"/>
      <c r="BC18" s="101"/>
      <c r="BD18" s="117"/>
      <c r="BE18" s="117"/>
      <c r="BG18"/>
      <c r="BH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3.5" customHeight="1">
      <c r="B19" s="132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14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16"/>
      <c r="AM19" s="116"/>
      <c r="AN19" s="117"/>
      <c r="AO19" s="117"/>
      <c r="AP19" s="117"/>
      <c r="AQ19" s="117"/>
      <c r="AY19" s="101"/>
      <c r="AZ19" s="101"/>
      <c r="BA19" s="101"/>
      <c r="BB19" s="101"/>
      <c r="BC19" s="101"/>
      <c r="BD19" s="117"/>
      <c r="BE19" s="117"/>
      <c r="BG19"/>
      <c r="BH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8" customHeight="1">
      <c r="A20" s="119"/>
      <c r="B20" s="133" t="s">
        <v>86</v>
      </c>
      <c r="C20" s="134"/>
      <c r="D20" s="134"/>
      <c r="E20" s="134"/>
      <c r="F20" s="134"/>
      <c r="G20" s="134"/>
      <c r="H20" s="134"/>
      <c r="I20" s="134"/>
      <c r="J20" s="135"/>
      <c r="K20" s="136"/>
      <c r="L20" s="136"/>
      <c r="M20" s="137"/>
      <c r="N20" s="137"/>
      <c r="O20" s="137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38" t="s">
        <v>32</v>
      </c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/>
      <c r="BG20"/>
      <c r="BH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4.25" customHeight="1">
      <c r="A21" s="119"/>
      <c r="B21" s="217" t="s">
        <v>33</v>
      </c>
      <c r="C21" s="217"/>
      <c r="D21" s="217"/>
      <c r="E21" s="217"/>
      <c r="F21" s="217"/>
      <c r="G21" s="217"/>
      <c r="H21" s="217"/>
      <c r="I21" s="217"/>
      <c r="J21" s="217" t="s">
        <v>34</v>
      </c>
      <c r="K21" s="217"/>
      <c r="L21" s="217"/>
      <c r="M21" s="217"/>
      <c r="N21" s="217"/>
      <c r="O21" s="217"/>
      <c r="P21" s="217"/>
      <c r="Q21" s="217"/>
      <c r="R21" s="217"/>
      <c r="S21" s="217"/>
      <c r="T21" s="217" t="s">
        <v>35</v>
      </c>
      <c r="U21" s="217"/>
      <c r="V21" s="225" t="s">
        <v>36</v>
      </c>
      <c r="W21" s="225"/>
      <c r="X21" s="225"/>
      <c r="Y21" s="225"/>
      <c r="Z21" s="225"/>
      <c r="AA21" s="225"/>
      <c r="AB21" s="225"/>
      <c r="AC21" s="225"/>
      <c r="AD21" s="226" t="s">
        <v>2</v>
      </c>
      <c r="AE21" s="226"/>
      <c r="AF21" s="140" t="s">
        <v>71</v>
      </c>
      <c r="AG21" s="139" t="s">
        <v>3</v>
      </c>
      <c r="AH21" s="63">
        <v>10</v>
      </c>
      <c r="AI21" s="141" t="s">
        <v>4</v>
      </c>
      <c r="AJ21" s="142"/>
      <c r="AK21" s="90"/>
      <c r="AL21"/>
      <c r="AM21"/>
      <c r="AN21" s="92"/>
      <c r="BF21" s="89"/>
      <c r="BG21" s="89"/>
      <c r="BH21" s="89"/>
      <c r="BI21" s="89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4.25" customHeight="1">
      <c r="A22" s="119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27" t="s">
        <v>37</v>
      </c>
      <c r="W22" s="227"/>
      <c r="X22" s="227"/>
      <c r="Y22" s="227"/>
      <c r="Z22" s="227"/>
      <c r="AA22" s="228" t="s">
        <v>38</v>
      </c>
      <c r="AB22" s="228"/>
      <c r="AC22" s="228"/>
      <c r="AD22" s="217" t="s">
        <v>39</v>
      </c>
      <c r="AE22" s="217"/>
      <c r="AF22" s="217"/>
      <c r="AG22" s="217"/>
      <c r="AH22" s="217"/>
      <c r="AI22" s="217"/>
      <c r="AJ22" s="217"/>
      <c r="AK22" s="90"/>
      <c r="AL22"/>
      <c r="AM22"/>
      <c r="AN22" s="92"/>
      <c r="BF22" s="89"/>
      <c r="BG22" s="89"/>
      <c r="BH22" s="89"/>
      <c r="BI22" s="89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4.25" customHeight="1">
      <c r="A23" s="119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27"/>
      <c r="W23" s="227"/>
      <c r="X23" s="227"/>
      <c r="Y23" s="227"/>
      <c r="Z23" s="227"/>
      <c r="AA23" s="228"/>
      <c r="AB23" s="228"/>
      <c r="AC23" s="228"/>
      <c r="AD23" s="217"/>
      <c r="AE23" s="217"/>
      <c r="AF23" s="217"/>
      <c r="AG23" s="217"/>
      <c r="AH23" s="217"/>
      <c r="AI23" s="217"/>
      <c r="AJ23" s="217"/>
      <c r="AK23" s="90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 s="89"/>
      <c r="BH23" s="89"/>
      <c r="BI23" s="89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4.25" customHeight="1">
      <c r="A24" s="119"/>
      <c r="B24" s="222" t="str">
        <f t="shared" ref="B24:B33" si="0">IF(B41="","",B41)</f>
        <v>鉄筋</v>
      </c>
      <c r="C24" s="222"/>
      <c r="D24" s="222"/>
      <c r="E24" s="222"/>
      <c r="F24" s="222"/>
      <c r="G24" s="222"/>
      <c r="H24" s="222"/>
      <c r="I24" s="222"/>
      <c r="J24" s="222" t="str">
        <f t="shared" ref="J24:J33" si="1">IF(J41="","",J41)</f>
        <v>SD345_D13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3" t="str">
        <f t="shared" ref="T24:T33" si="2">IF(T41="","",T41)</f>
        <v>ｔ</v>
      </c>
      <c r="U24" s="223"/>
      <c r="V24" s="176">
        <f t="shared" ref="V24:V33" si="3">AT55</f>
        <v>40.549999999999997</v>
      </c>
      <c r="W24" s="176"/>
      <c r="X24" s="176"/>
      <c r="Y24" s="176"/>
      <c r="Z24" s="176"/>
      <c r="AA24" s="172">
        <v>70000</v>
      </c>
      <c r="AB24" s="172"/>
      <c r="AC24" s="172"/>
      <c r="AD24" s="177">
        <f t="shared" ref="AD24:AD33" si="4">ROUNDDOWN(V24*AA24,0)</f>
        <v>2838500</v>
      </c>
      <c r="AE24" s="177"/>
      <c r="AF24" s="177"/>
      <c r="AG24" s="177"/>
      <c r="AH24" s="177"/>
      <c r="AI24" s="177"/>
      <c r="AJ24" s="177"/>
      <c r="AK24" s="90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 s="89"/>
      <c r="BH24" s="89"/>
      <c r="BI24" s="89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4.25" customHeight="1">
      <c r="A25" s="119"/>
      <c r="B25" s="222" t="str">
        <f t="shared" si="0"/>
        <v>鉄筋</v>
      </c>
      <c r="C25" s="222"/>
      <c r="D25" s="222"/>
      <c r="E25" s="222"/>
      <c r="F25" s="222"/>
      <c r="G25" s="222"/>
      <c r="H25" s="222"/>
      <c r="I25" s="222"/>
      <c r="J25" s="222" t="str">
        <f t="shared" si="1"/>
        <v>SD345_D16～25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3" t="str">
        <f t="shared" si="2"/>
        <v>ｔ</v>
      </c>
      <c r="U25" s="223"/>
      <c r="V25" s="176">
        <f t="shared" si="3"/>
        <v>75</v>
      </c>
      <c r="W25" s="176"/>
      <c r="X25" s="176"/>
      <c r="Y25" s="176"/>
      <c r="Z25" s="176"/>
      <c r="AA25" s="180">
        <v>70000</v>
      </c>
      <c r="AB25" s="180"/>
      <c r="AC25" s="180"/>
      <c r="AD25" s="177">
        <f t="shared" si="4"/>
        <v>5250000</v>
      </c>
      <c r="AE25" s="177"/>
      <c r="AF25" s="177"/>
      <c r="AG25" s="177"/>
      <c r="AH25" s="177"/>
      <c r="AI25" s="177"/>
      <c r="AJ25" s="177"/>
      <c r="AK25" s="90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 s="89"/>
      <c r="BH25" s="89"/>
      <c r="BI25" s="89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4.25" customHeight="1">
      <c r="A26" s="119"/>
      <c r="B26" s="222" t="str">
        <f t="shared" si="0"/>
        <v>PC鋼より線</v>
      </c>
      <c r="C26" s="222"/>
      <c r="D26" s="222"/>
      <c r="E26" s="222"/>
      <c r="F26" s="222"/>
      <c r="G26" s="222"/>
      <c r="H26" s="222"/>
      <c r="I26" s="222"/>
      <c r="J26" s="222" t="str">
        <f t="shared" si="1"/>
        <v>SWPR7B径12.7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3" t="str">
        <f t="shared" si="2"/>
        <v>kg</v>
      </c>
      <c r="U26" s="223"/>
      <c r="V26" s="176">
        <f t="shared" si="3"/>
        <v>20000</v>
      </c>
      <c r="W26" s="176"/>
      <c r="X26" s="176"/>
      <c r="Y26" s="176"/>
      <c r="Z26" s="176"/>
      <c r="AA26" s="180">
        <v>250</v>
      </c>
      <c r="AB26" s="180"/>
      <c r="AC26" s="180"/>
      <c r="AD26" s="177">
        <f t="shared" si="4"/>
        <v>5000000</v>
      </c>
      <c r="AE26" s="177"/>
      <c r="AF26" s="177"/>
      <c r="AG26" s="177"/>
      <c r="AH26" s="177"/>
      <c r="AI26" s="177"/>
      <c r="AJ26" s="177"/>
      <c r="AK26" s="90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 s="89"/>
      <c r="BH26" s="89"/>
      <c r="BI26" s="89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4.25" customHeight="1">
      <c r="A27" s="119"/>
      <c r="B27" s="222" t="str">
        <f t="shared" si="0"/>
        <v/>
      </c>
      <c r="C27" s="222"/>
      <c r="D27" s="222"/>
      <c r="E27" s="222"/>
      <c r="F27" s="222"/>
      <c r="G27" s="222"/>
      <c r="H27" s="222"/>
      <c r="I27" s="222"/>
      <c r="J27" s="222" t="str">
        <f t="shared" si="1"/>
        <v/>
      </c>
      <c r="K27" s="222"/>
      <c r="L27" s="222"/>
      <c r="M27" s="222"/>
      <c r="N27" s="222"/>
      <c r="O27" s="222"/>
      <c r="P27" s="222"/>
      <c r="Q27" s="222"/>
      <c r="R27" s="222"/>
      <c r="S27" s="222"/>
      <c r="T27" s="223" t="str">
        <f t="shared" si="2"/>
        <v/>
      </c>
      <c r="U27" s="223"/>
      <c r="V27" s="176">
        <f t="shared" si="3"/>
        <v>0</v>
      </c>
      <c r="W27" s="176"/>
      <c r="X27" s="176"/>
      <c r="Y27" s="176"/>
      <c r="Z27" s="176"/>
      <c r="AA27" s="180"/>
      <c r="AB27" s="180"/>
      <c r="AC27" s="180"/>
      <c r="AD27" s="177">
        <f t="shared" si="4"/>
        <v>0</v>
      </c>
      <c r="AE27" s="177"/>
      <c r="AF27" s="177"/>
      <c r="AG27" s="177"/>
      <c r="AH27" s="177"/>
      <c r="AI27" s="177"/>
      <c r="AJ27" s="177"/>
      <c r="AK27" s="90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 s="89"/>
      <c r="BH27" s="89"/>
      <c r="BI27" s="89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4.25" customHeight="1">
      <c r="A28" s="119"/>
      <c r="B28" s="222" t="str">
        <f t="shared" si="0"/>
        <v/>
      </c>
      <c r="C28" s="222"/>
      <c r="D28" s="222"/>
      <c r="E28" s="222"/>
      <c r="F28" s="222"/>
      <c r="G28" s="222"/>
      <c r="H28" s="222"/>
      <c r="I28" s="222"/>
      <c r="J28" s="222" t="str">
        <f t="shared" si="1"/>
        <v/>
      </c>
      <c r="K28" s="222"/>
      <c r="L28" s="222"/>
      <c r="M28" s="222"/>
      <c r="N28" s="222"/>
      <c r="O28" s="222"/>
      <c r="P28" s="222"/>
      <c r="Q28" s="222"/>
      <c r="R28" s="222"/>
      <c r="S28" s="222"/>
      <c r="T28" s="223" t="str">
        <f t="shared" si="2"/>
        <v/>
      </c>
      <c r="U28" s="223"/>
      <c r="V28" s="176">
        <f t="shared" si="3"/>
        <v>0</v>
      </c>
      <c r="W28" s="176"/>
      <c r="X28" s="176"/>
      <c r="Y28" s="176"/>
      <c r="Z28" s="176"/>
      <c r="AA28" s="180"/>
      <c r="AB28" s="180"/>
      <c r="AC28" s="180"/>
      <c r="AD28" s="177">
        <f t="shared" si="4"/>
        <v>0</v>
      </c>
      <c r="AE28" s="177"/>
      <c r="AF28" s="177"/>
      <c r="AG28" s="177"/>
      <c r="AH28" s="177"/>
      <c r="AI28" s="177"/>
      <c r="AJ28" s="177"/>
      <c r="AK28" s="90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 s="89"/>
      <c r="BH28" s="89"/>
      <c r="BI28" s="89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4.25" customHeight="1">
      <c r="A29" s="119"/>
      <c r="B29" s="222" t="str">
        <f t="shared" si="0"/>
        <v/>
      </c>
      <c r="C29" s="222"/>
      <c r="D29" s="222"/>
      <c r="E29" s="222"/>
      <c r="F29" s="222"/>
      <c r="G29" s="222"/>
      <c r="H29" s="222"/>
      <c r="I29" s="222"/>
      <c r="J29" s="222" t="str">
        <f t="shared" si="1"/>
        <v/>
      </c>
      <c r="K29" s="222"/>
      <c r="L29" s="222"/>
      <c r="M29" s="222"/>
      <c r="N29" s="222"/>
      <c r="O29" s="222"/>
      <c r="P29" s="222"/>
      <c r="Q29" s="222"/>
      <c r="R29" s="222"/>
      <c r="S29" s="222"/>
      <c r="T29" s="223" t="str">
        <f t="shared" si="2"/>
        <v/>
      </c>
      <c r="U29" s="223"/>
      <c r="V29" s="176">
        <f t="shared" si="3"/>
        <v>0</v>
      </c>
      <c r="W29" s="176"/>
      <c r="X29" s="176"/>
      <c r="Y29" s="176"/>
      <c r="Z29" s="176"/>
      <c r="AA29" s="180"/>
      <c r="AB29" s="180"/>
      <c r="AC29" s="180"/>
      <c r="AD29" s="177">
        <f t="shared" si="4"/>
        <v>0</v>
      </c>
      <c r="AE29" s="177"/>
      <c r="AF29" s="177"/>
      <c r="AG29" s="177"/>
      <c r="AH29" s="177"/>
      <c r="AI29" s="177"/>
      <c r="AJ29" s="177"/>
      <c r="AK29" s="90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 s="89"/>
      <c r="BH29" s="89"/>
      <c r="BI29" s="8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4.25" customHeight="1">
      <c r="A30" s="119"/>
      <c r="B30" s="222" t="str">
        <f t="shared" si="0"/>
        <v/>
      </c>
      <c r="C30" s="222"/>
      <c r="D30" s="222"/>
      <c r="E30" s="222"/>
      <c r="F30" s="222"/>
      <c r="G30" s="222"/>
      <c r="H30" s="222"/>
      <c r="I30" s="222"/>
      <c r="J30" s="222" t="str">
        <f t="shared" si="1"/>
        <v/>
      </c>
      <c r="K30" s="222"/>
      <c r="L30" s="222"/>
      <c r="M30" s="222"/>
      <c r="N30" s="222"/>
      <c r="O30" s="222"/>
      <c r="P30" s="222"/>
      <c r="Q30" s="222"/>
      <c r="R30" s="222"/>
      <c r="S30" s="222"/>
      <c r="T30" s="223" t="str">
        <f t="shared" si="2"/>
        <v/>
      </c>
      <c r="U30" s="223"/>
      <c r="V30" s="176">
        <f t="shared" si="3"/>
        <v>0</v>
      </c>
      <c r="W30" s="176"/>
      <c r="X30" s="176"/>
      <c r="Y30" s="176"/>
      <c r="Z30" s="176"/>
      <c r="AA30" s="180"/>
      <c r="AB30" s="180"/>
      <c r="AC30" s="180"/>
      <c r="AD30" s="177">
        <f t="shared" si="4"/>
        <v>0</v>
      </c>
      <c r="AE30" s="177"/>
      <c r="AF30" s="177"/>
      <c r="AG30" s="177"/>
      <c r="AH30" s="177"/>
      <c r="AI30" s="177"/>
      <c r="AJ30" s="177"/>
      <c r="AK30" s="9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 s="89"/>
      <c r="BH30" s="89"/>
      <c r="BI30" s="89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4.25" customHeight="1">
      <c r="A31" s="119"/>
      <c r="B31" s="222" t="str">
        <f t="shared" si="0"/>
        <v/>
      </c>
      <c r="C31" s="222"/>
      <c r="D31" s="222"/>
      <c r="E31" s="222"/>
      <c r="F31" s="222"/>
      <c r="G31" s="222"/>
      <c r="H31" s="222"/>
      <c r="I31" s="222"/>
      <c r="J31" s="222" t="str">
        <f t="shared" si="1"/>
        <v/>
      </c>
      <c r="K31" s="222"/>
      <c r="L31" s="222"/>
      <c r="M31" s="222"/>
      <c r="N31" s="222"/>
      <c r="O31" s="222"/>
      <c r="P31" s="222"/>
      <c r="Q31" s="222"/>
      <c r="R31" s="222"/>
      <c r="S31" s="222"/>
      <c r="T31" s="223" t="str">
        <f t="shared" si="2"/>
        <v/>
      </c>
      <c r="U31" s="223"/>
      <c r="V31" s="176">
        <f t="shared" si="3"/>
        <v>0</v>
      </c>
      <c r="W31" s="176"/>
      <c r="X31" s="176"/>
      <c r="Y31" s="176"/>
      <c r="Z31" s="176"/>
      <c r="AA31" s="180"/>
      <c r="AB31" s="180"/>
      <c r="AC31" s="180"/>
      <c r="AD31" s="177">
        <f t="shared" si="4"/>
        <v>0</v>
      </c>
      <c r="AE31" s="177"/>
      <c r="AF31" s="177"/>
      <c r="AG31" s="177"/>
      <c r="AH31" s="177"/>
      <c r="AI31" s="177"/>
      <c r="AJ31" s="177"/>
      <c r="AK31" s="90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89"/>
      <c r="BH31" s="89"/>
      <c r="BI31" s="89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4.25" customHeight="1">
      <c r="A32" s="119"/>
      <c r="B32" s="222" t="str">
        <f t="shared" si="0"/>
        <v/>
      </c>
      <c r="C32" s="222"/>
      <c r="D32" s="222"/>
      <c r="E32" s="222"/>
      <c r="F32" s="222"/>
      <c r="G32" s="222"/>
      <c r="H32" s="222"/>
      <c r="I32" s="222"/>
      <c r="J32" s="222" t="str">
        <f t="shared" si="1"/>
        <v/>
      </c>
      <c r="K32" s="222"/>
      <c r="L32" s="222"/>
      <c r="M32" s="222"/>
      <c r="N32" s="222"/>
      <c r="O32" s="222"/>
      <c r="P32" s="222"/>
      <c r="Q32" s="222"/>
      <c r="R32" s="222"/>
      <c r="S32" s="222"/>
      <c r="T32" s="223" t="str">
        <f t="shared" si="2"/>
        <v/>
      </c>
      <c r="U32" s="223"/>
      <c r="V32" s="176">
        <f t="shared" si="3"/>
        <v>0</v>
      </c>
      <c r="W32" s="176"/>
      <c r="X32" s="176"/>
      <c r="Y32" s="176"/>
      <c r="Z32" s="176"/>
      <c r="AA32" s="180"/>
      <c r="AB32" s="180"/>
      <c r="AC32" s="180"/>
      <c r="AD32" s="177">
        <f t="shared" si="4"/>
        <v>0</v>
      </c>
      <c r="AE32" s="177"/>
      <c r="AF32" s="177"/>
      <c r="AG32" s="177"/>
      <c r="AH32" s="177"/>
      <c r="AI32" s="177"/>
      <c r="AJ32" s="177"/>
      <c r="AK32" s="90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 s="89"/>
      <c r="BH32" s="89"/>
      <c r="BI32" s="89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4.25" customHeight="1">
      <c r="A33" s="119"/>
      <c r="B33" s="222" t="str">
        <f t="shared" si="0"/>
        <v/>
      </c>
      <c r="C33" s="222"/>
      <c r="D33" s="222"/>
      <c r="E33" s="222"/>
      <c r="F33" s="222"/>
      <c r="G33" s="222"/>
      <c r="H33" s="222"/>
      <c r="I33" s="222"/>
      <c r="J33" s="222" t="str">
        <f t="shared" si="1"/>
        <v/>
      </c>
      <c r="K33" s="222"/>
      <c r="L33" s="222"/>
      <c r="M33" s="222"/>
      <c r="N33" s="222"/>
      <c r="O33" s="222"/>
      <c r="P33" s="222"/>
      <c r="Q33" s="222"/>
      <c r="R33" s="222"/>
      <c r="S33" s="222"/>
      <c r="T33" s="223" t="str">
        <f t="shared" si="2"/>
        <v/>
      </c>
      <c r="U33" s="223"/>
      <c r="V33" s="176">
        <f t="shared" si="3"/>
        <v>0</v>
      </c>
      <c r="W33" s="176"/>
      <c r="X33" s="176"/>
      <c r="Y33" s="176"/>
      <c r="Z33" s="176"/>
      <c r="AA33" s="180"/>
      <c r="AB33" s="180"/>
      <c r="AC33" s="180"/>
      <c r="AD33" s="177">
        <f t="shared" si="4"/>
        <v>0</v>
      </c>
      <c r="AE33" s="177"/>
      <c r="AF33" s="177"/>
      <c r="AG33" s="177"/>
      <c r="AH33" s="177"/>
      <c r="AI33" s="177"/>
      <c r="AJ33" s="177"/>
      <c r="AK33" s="90"/>
      <c r="AL33" s="91"/>
      <c r="AM33" s="91"/>
      <c r="AN33" s="92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 s="89"/>
      <c r="BG33" s="89"/>
      <c r="BH33" s="89"/>
      <c r="BI33" s="89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4.25" customHeight="1">
      <c r="A34" s="119"/>
      <c r="B34" s="143"/>
      <c r="C34" s="143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78" t="s">
        <v>40</v>
      </c>
      <c r="W34" s="178"/>
      <c r="X34" s="178"/>
      <c r="Y34" s="178"/>
      <c r="Z34" s="178"/>
      <c r="AA34" s="178"/>
      <c r="AB34" s="178"/>
      <c r="AC34" s="178"/>
      <c r="AD34" s="179">
        <f>ROUNDDOWN(SUM(AD24:AJ33),0)</f>
        <v>13088500</v>
      </c>
      <c r="AE34" s="179"/>
      <c r="AF34" s="179"/>
      <c r="AG34" s="179"/>
      <c r="AH34" s="179"/>
      <c r="AI34" s="179"/>
      <c r="AJ34" s="179"/>
      <c r="AK34" s="90"/>
      <c r="AL34" s="91"/>
      <c r="AM34" s="91"/>
      <c r="AN34" s="92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 s="89"/>
      <c r="BG34" s="89"/>
      <c r="BH34" s="89"/>
      <c r="BI34" s="89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4.25" customHeight="1">
      <c r="A35" s="119"/>
      <c r="B35" s="119"/>
      <c r="C35" s="119"/>
      <c r="D35" s="119"/>
      <c r="E35" s="119"/>
      <c r="F35" s="119"/>
      <c r="G35" s="119"/>
      <c r="H35" s="119"/>
      <c r="I35" s="119"/>
      <c r="J35" s="137"/>
      <c r="K35" s="137"/>
      <c r="L35" s="137"/>
      <c r="M35" s="137"/>
      <c r="N35" s="137"/>
      <c r="O35" s="13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119"/>
      <c r="AC35" s="119"/>
      <c r="AD35" s="119"/>
      <c r="AE35" s="119"/>
      <c r="AF35" s="119"/>
      <c r="AG35" s="119"/>
      <c r="AH35" s="119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 s="89"/>
      <c r="BG35" s="119"/>
      <c r="BH35" s="119"/>
      <c r="BI35" s="144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4.25" customHeight="1">
      <c r="A36" s="119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/>
      <c r="BG36" s="119"/>
      <c r="BH36" s="119"/>
      <c r="BI36" s="144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8" customHeight="1">
      <c r="A37" s="119"/>
      <c r="B37" s="133" t="s">
        <v>85</v>
      </c>
      <c r="C37" s="134"/>
      <c r="D37" s="134"/>
      <c r="E37" s="134"/>
      <c r="F37" s="134"/>
      <c r="G37" s="134"/>
      <c r="H37" s="134"/>
      <c r="I37" s="134"/>
      <c r="J37" s="135"/>
      <c r="K37" s="136"/>
      <c r="L37" s="136"/>
      <c r="M37" s="137"/>
      <c r="N37" s="137"/>
      <c r="O37" s="137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38" t="s">
        <v>32</v>
      </c>
      <c r="BF37"/>
      <c r="BG37" s="119"/>
      <c r="BH37" s="119"/>
      <c r="BI37" s="144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4.25" customHeight="1">
      <c r="A38" s="119"/>
      <c r="B38" s="217" t="s">
        <v>33</v>
      </c>
      <c r="C38" s="217"/>
      <c r="D38" s="217"/>
      <c r="E38" s="217"/>
      <c r="F38" s="217"/>
      <c r="G38" s="217"/>
      <c r="H38" s="217"/>
      <c r="I38" s="217"/>
      <c r="J38" s="217" t="s">
        <v>34</v>
      </c>
      <c r="K38" s="217"/>
      <c r="L38" s="217"/>
      <c r="M38" s="217"/>
      <c r="N38" s="217"/>
      <c r="O38" s="217"/>
      <c r="P38" s="217"/>
      <c r="Q38" s="217"/>
      <c r="R38" s="217"/>
      <c r="S38" s="217"/>
      <c r="T38" s="217" t="s">
        <v>35</v>
      </c>
      <c r="U38" s="217"/>
      <c r="V38" s="217" t="s">
        <v>41</v>
      </c>
      <c r="W38" s="217"/>
      <c r="X38" s="217"/>
      <c r="Y38" s="217"/>
      <c r="Z38" s="217"/>
      <c r="AA38" s="217"/>
      <c r="AB38" s="217" t="s">
        <v>42</v>
      </c>
      <c r="AC38" s="217"/>
      <c r="AD38" s="217"/>
      <c r="AE38" s="217"/>
      <c r="AF38" s="217"/>
      <c r="AG38" s="217"/>
      <c r="AH38" s="217" t="s">
        <v>43</v>
      </c>
      <c r="AI38" s="217"/>
      <c r="AJ38" s="217"/>
      <c r="AK38" s="217"/>
      <c r="AL38" s="217"/>
      <c r="AM38" s="217"/>
      <c r="AN38" s="217" t="s">
        <v>44</v>
      </c>
      <c r="AO38" s="217"/>
      <c r="AP38" s="217"/>
      <c r="AQ38" s="217"/>
      <c r="AR38" s="217"/>
      <c r="AS38" s="217"/>
      <c r="AT38" s="217" t="s">
        <v>45</v>
      </c>
      <c r="AU38" s="217"/>
      <c r="AV38" s="217"/>
      <c r="AW38" s="217"/>
      <c r="AX38" s="217"/>
      <c r="AY38" s="217"/>
      <c r="AZ38" s="217" t="s">
        <v>46</v>
      </c>
      <c r="BA38" s="217"/>
      <c r="BB38" s="217"/>
      <c r="BC38" s="217"/>
      <c r="BD38" s="217"/>
      <c r="BE38" s="217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4.25" customHeight="1">
      <c r="A39" s="119"/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9" t="s">
        <v>2</v>
      </c>
      <c r="W39" s="219"/>
      <c r="X39" s="140" t="s">
        <v>71</v>
      </c>
      <c r="Y39" s="139" t="s">
        <v>3</v>
      </c>
      <c r="Z39" s="63">
        <v>12</v>
      </c>
      <c r="AA39" s="141" t="s">
        <v>4</v>
      </c>
      <c r="AB39" s="219" t="s">
        <v>2</v>
      </c>
      <c r="AC39" s="219"/>
      <c r="AD39" s="63">
        <v>2</v>
      </c>
      <c r="AE39" s="139" t="s">
        <v>3</v>
      </c>
      <c r="AF39" s="63">
        <v>1</v>
      </c>
      <c r="AG39" s="141" t="s">
        <v>4</v>
      </c>
      <c r="AH39" s="219" t="s">
        <v>2</v>
      </c>
      <c r="AI39" s="219"/>
      <c r="AJ39" s="63">
        <v>2</v>
      </c>
      <c r="AK39" s="139" t="s">
        <v>3</v>
      </c>
      <c r="AL39" s="63">
        <v>2</v>
      </c>
      <c r="AM39" s="141" t="s">
        <v>4</v>
      </c>
      <c r="AN39" s="219" t="s">
        <v>2</v>
      </c>
      <c r="AO39" s="219"/>
      <c r="AP39" s="63">
        <v>2</v>
      </c>
      <c r="AQ39" s="139" t="s">
        <v>3</v>
      </c>
      <c r="AR39" s="63">
        <v>3</v>
      </c>
      <c r="AS39" s="141" t="s">
        <v>4</v>
      </c>
      <c r="AT39" s="219" t="s">
        <v>2</v>
      </c>
      <c r="AU39" s="219"/>
      <c r="AV39" s="63"/>
      <c r="AW39" s="139" t="s">
        <v>3</v>
      </c>
      <c r="AX39" s="63"/>
      <c r="AY39" s="141" t="s">
        <v>4</v>
      </c>
      <c r="AZ39" s="219" t="s">
        <v>2</v>
      </c>
      <c r="BA39" s="219"/>
      <c r="BB39" s="63"/>
      <c r="BC39" s="139" t="s">
        <v>3</v>
      </c>
      <c r="BD39" s="63"/>
      <c r="BE39" s="145" t="s">
        <v>4</v>
      </c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4.25" customHeight="1">
      <c r="A40" s="119"/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2" t="s">
        <v>47</v>
      </c>
      <c r="W40" s="212"/>
      <c r="X40" s="212"/>
      <c r="Y40" s="213" t="s">
        <v>48</v>
      </c>
      <c r="Z40" s="213"/>
      <c r="AA40" s="213"/>
      <c r="AB40" s="212" t="s">
        <v>47</v>
      </c>
      <c r="AC40" s="212"/>
      <c r="AD40" s="212"/>
      <c r="AE40" s="213" t="s">
        <v>48</v>
      </c>
      <c r="AF40" s="213"/>
      <c r="AG40" s="213"/>
      <c r="AH40" s="212" t="s">
        <v>47</v>
      </c>
      <c r="AI40" s="212"/>
      <c r="AJ40" s="212"/>
      <c r="AK40" s="213" t="s">
        <v>48</v>
      </c>
      <c r="AL40" s="213"/>
      <c r="AM40" s="213"/>
      <c r="AN40" s="212" t="s">
        <v>47</v>
      </c>
      <c r="AO40" s="212"/>
      <c r="AP40" s="212"/>
      <c r="AQ40" s="213" t="s">
        <v>48</v>
      </c>
      <c r="AR40" s="213"/>
      <c r="AS40" s="213"/>
      <c r="AT40" s="212" t="s">
        <v>47</v>
      </c>
      <c r="AU40" s="212"/>
      <c r="AV40" s="212"/>
      <c r="AW40" s="213" t="s">
        <v>48</v>
      </c>
      <c r="AX40" s="213"/>
      <c r="AY40" s="213"/>
      <c r="AZ40" s="212" t="s">
        <v>47</v>
      </c>
      <c r="BA40" s="212"/>
      <c r="BB40" s="212"/>
      <c r="BC40" s="213" t="s">
        <v>48</v>
      </c>
      <c r="BD40" s="213"/>
      <c r="BE40" s="213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4.25" customHeight="1">
      <c r="A41" s="119"/>
      <c r="B41" s="220" t="s">
        <v>72</v>
      </c>
      <c r="C41" s="220"/>
      <c r="D41" s="220"/>
      <c r="E41" s="220"/>
      <c r="F41" s="220"/>
      <c r="G41" s="220"/>
      <c r="H41" s="220"/>
      <c r="I41" s="220"/>
      <c r="J41" s="190" t="s">
        <v>73</v>
      </c>
      <c r="K41" s="190"/>
      <c r="L41" s="190"/>
      <c r="M41" s="190"/>
      <c r="N41" s="190"/>
      <c r="O41" s="190"/>
      <c r="P41" s="190"/>
      <c r="Q41" s="190"/>
      <c r="R41" s="190"/>
      <c r="S41" s="190"/>
      <c r="T41" s="221" t="s">
        <v>74</v>
      </c>
      <c r="U41" s="221"/>
      <c r="V41" s="173">
        <v>13.5</v>
      </c>
      <c r="W41" s="173"/>
      <c r="X41" s="173"/>
      <c r="Y41" s="180">
        <v>83000</v>
      </c>
      <c r="Z41" s="180"/>
      <c r="AA41" s="180"/>
      <c r="AB41" s="173">
        <v>13.5</v>
      </c>
      <c r="AC41" s="173"/>
      <c r="AD41" s="173"/>
      <c r="AE41" s="180">
        <v>85000</v>
      </c>
      <c r="AF41" s="180"/>
      <c r="AG41" s="180"/>
      <c r="AH41" s="173">
        <v>13.55</v>
      </c>
      <c r="AI41" s="173"/>
      <c r="AJ41" s="173"/>
      <c r="AK41" s="180">
        <v>87000</v>
      </c>
      <c r="AL41" s="180"/>
      <c r="AM41" s="180"/>
      <c r="AN41" s="173"/>
      <c r="AO41" s="173"/>
      <c r="AP41" s="173"/>
      <c r="AQ41" s="180"/>
      <c r="AR41" s="180"/>
      <c r="AS41" s="180"/>
      <c r="AT41" s="173"/>
      <c r="AU41" s="173"/>
      <c r="AV41" s="173"/>
      <c r="AW41" s="180"/>
      <c r="AX41" s="180"/>
      <c r="AY41" s="180"/>
      <c r="AZ41" s="173"/>
      <c r="BA41" s="173"/>
      <c r="BB41" s="173"/>
      <c r="BC41" s="180"/>
      <c r="BD41" s="180"/>
      <c r="BE41" s="180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4.25" customHeight="1">
      <c r="A42" s="119"/>
      <c r="B42" s="220" t="s">
        <v>72</v>
      </c>
      <c r="C42" s="220"/>
      <c r="D42" s="220"/>
      <c r="E42" s="220"/>
      <c r="F42" s="220"/>
      <c r="G42" s="220"/>
      <c r="H42" s="220"/>
      <c r="I42" s="220"/>
      <c r="J42" s="190" t="s">
        <v>75</v>
      </c>
      <c r="K42" s="190"/>
      <c r="L42" s="190"/>
      <c r="M42" s="190"/>
      <c r="N42" s="190"/>
      <c r="O42" s="190"/>
      <c r="P42" s="190"/>
      <c r="Q42" s="190"/>
      <c r="R42" s="190"/>
      <c r="S42" s="190"/>
      <c r="T42" s="221" t="s">
        <v>74</v>
      </c>
      <c r="U42" s="221"/>
      <c r="V42" s="173">
        <v>20</v>
      </c>
      <c r="W42" s="173"/>
      <c r="X42" s="173"/>
      <c r="Y42" s="180">
        <v>83000</v>
      </c>
      <c r="Z42" s="180"/>
      <c r="AA42" s="180"/>
      <c r="AB42" s="173">
        <v>30</v>
      </c>
      <c r="AC42" s="173"/>
      <c r="AD42" s="173"/>
      <c r="AE42" s="180">
        <v>85000</v>
      </c>
      <c r="AF42" s="180"/>
      <c r="AG42" s="180"/>
      <c r="AH42" s="173">
        <v>25</v>
      </c>
      <c r="AI42" s="173"/>
      <c r="AJ42" s="173"/>
      <c r="AK42" s="180">
        <v>87000</v>
      </c>
      <c r="AL42" s="180"/>
      <c r="AM42" s="180"/>
      <c r="AN42" s="173"/>
      <c r="AO42" s="173"/>
      <c r="AP42" s="173"/>
      <c r="AQ42" s="180"/>
      <c r="AR42" s="180"/>
      <c r="AS42" s="180"/>
      <c r="AT42" s="173"/>
      <c r="AU42" s="173"/>
      <c r="AV42" s="173"/>
      <c r="AW42" s="180"/>
      <c r="AX42" s="180"/>
      <c r="AY42" s="180"/>
      <c r="AZ42" s="173"/>
      <c r="BA42" s="173"/>
      <c r="BB42" s="173"/>
      <c r="BC42" s="180"/>
      <c r="BD42" s="180"/>
      <c r="BE42" s="180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4.25" customHeight="1">
      <c r="A43" s="119"/>
      <c r="B43" s="190" t="s">
        <v>76</v>
      </c>
      <c r="C43" s="190"/>
      <c r="D43" s="190"/>
      <c r="E43" s="190"/>
      <c r="F43" s="190"/>
      <c r="G43" s="190"/>
      <c r="H43" s="190"/>
      <c r="I43" s="190"/>
      <c r="J43" s="190" t="s">
        <v>77</v>
      </c>
      <c r="K43" s="190"/>
      <c r="L43" s="190"/>
      <c r="M43" s="190"/>
      <c r="N43" s="190"/>
      <c r="O43" s="190"/>
      <c r="P43" s="190"/>
      <c r="Q43" s="190"/>
      <c r="R43" s="190"/>
      <c r="S43" s="190"/>
      <c r="T43" s="191" t="s">
        <v>78</v>
      </c>
      <c r="U43" s="191"/>
      <c r="V43" s="173"/>
      <c r="W43" s="173"/>
      <c r="X43" s="173"/>
      <c r="Y43" s="180"/>
      <c r="Z43" s="180"/>
      <c r="AA43" s="180"/>
      <c r="AB43" s="173"/>
      <c r="AC43" s="173"/>
      <c r="AD43" s="173"/>
      <c r="AE43" s="172"/>
      <c r="AF43" s="172"/>
      <c r="AG43" s="172"/>
      <c r="AH43" s="173">
        <v>10000</v>
      </c>
      <c r="AI43" s="173"/>
      <c r="AJ43" s="173"/>
      <c r="AK43" s="172">
        <v>260</v>
      </c>
      <c r="AL43" s="172"/>
      <c r="AM43" s="172"/>
      <c r="AN43" s="173">
        <v>10000</v>
      </c>
      <c r="AO43" s="173"/>
      <c r="AP43" s="173"/>
      <c r="AQ43" s="172">
        <v>270</v>
      </c>
      <c r="AR43" s="172"/>
      <c r="AS43" s="172"/>
      <c r="AT43" s="173"/>
      <c r="AU43" s="173"/>
      <c r="AV43" s="173"/>
      <c r="AW43" s="172"/>
      <c r="AX43" s="172"/>
      <c r="AY43" s="172"/>
      <c r="AZ43" s="173"/>
      <c r="BA43" s="173"/>
      <c r="BB43" s="173"/>
      <c r="BC43" s="172"/>
      <c r="BD43" s="172"/>
      <c r="BE43" s="172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4.25" customHeight="1">
      <c r="A44" s="119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1"/>
      <c r="U44" s="191"/>
      <c r="V44" s="173"/>
      <c r="W44" s="173"/>
      <c r="X44" s="173"/>
      <c r="Y44" s="180"/>
      <c r="Z44" s="180"/>
      <c r="AA44" s="180"/>
      <c r="AB44" s="173"/>
      <c r="AC44" s="173"/>
      <c r="AD44" s="173"/>
      <c r="AE44" s="180"/>
      <c r="AF44" s="180"/>
      <c r="AG44" s="180"/>
      <c r="AH44" s="173"/>
      <c r="AI44" s="173"/>
      <c r="AJ44" s="173"/>
      <c r="AK44" s="180"/>
      <c r="AL44" s="180"/>
      <c r="AM44" s="180"/>
      <c r="AN44" s="173"/>
      <c r="AO44" s="173"/>
      <c r="AP44" s="173"/>
      <c r="AQ44" s="180"/>
      <c r="AR44" s="180"/>
      <c r="AS44" s="180"/>
      <c r="AT44" s="173"/>
      <c r="AU44" s="173"/>
      <c r="AV44" s="173"/>
      <c r="AW44" s="180"/>
      <c r="AX44" s="180"/>
      <c r="AY44" s="180"/>
      <c r="AZ44" s="173"/>
      <c r="BA44" s="173"/>
      <c r="BB44" s="173"/>
      <c r="BC44" s="180"/>
      <c r="BD44" s="180"/>
      <c r="BE44" s="180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4.25" customHeight="1">
      <c r="A45" s="119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1"/>
      <c r="U45" s="191"/>
      <c r="V45" s="173"/>
      <c r="W45" s="173"/>
      <c r="X45" s="173"/>
      <c r="Y45" s="180"/>
      <c r="Z45" s="180"/>
      <c r="AA45" s="180"/>
      <c r="AB45" s="173"/>
      <c r="AC45" s="173"/>
      <c r="AD45" s="173"/>
      <c r="AE45" s="180"/>
      <c r="AF45" s="180"/>
      <c r="AG45" s="180"/>
      <c r="AH45" s="173"/>
      <c r="AI45" s="173"/>
      <c r="AJ45" s="173"/>
      <c r="AK45" s="180"/>
      <c r="AL45" s="180"/>
      <c r="AM45" s="180"/>
      <c r="AN45" s="173"/>
      <c r="AO45" s="173"/>
      <c r="AP45" s="173"/>
      <c r="AQ45" s="180"/>
      <c r="AR45" s="180"/>
      <c r="AS45" s="180"/>
      <c r="AT45" s="173"/>
      <c r="AU45" s="173"/>
      <c r="AV45" s="173"/>
      <c r="AW45" s="180"/>
      <c r="AX45" s="180"/>
      <c r="AY45" s="180"/>
      <c r="AZ45" s="173"/>
      <c r="BA45" s="173"/>
      <c r="BB45" s="173"/>
      <c r="BC45" s="180"/>
      <c r="BD45" s="180"/>
      <c r="BE45" s="180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4.25" customHeight="1">
      <c r="A46" s="119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1"/>
      <c r="U46" s="191"/>
      <c r="V46" s="173"/>
      <c r="W46" s="173"/>
      <c r="X46" s="173"/>
      <c r="Y46" s="180"/>
      <c r="Z46" s="180"/>
      <c r="AA46" s="180"/>
      <c r="AB46" s="173"/>
      <c r="AC46" s="173"/>
      <c r="AD46" s="173"/>
      <c r="AE46" s="180"/>
      <c r="AF46" s="180"/>
      <c r="AG46" s="180"/>
      <c r="AH46" s="173"/>
      <c r="AI46" s="173"/>
      <c r="AJ46" s="173"/>
      <c r="AK46" s="180"/>
      <c r="AL46" s="180"/>
      <c r="AM46" s="180"/>
      <c r="AN46" s="173"/>
      <c r="AO46" s="173"/>
      <c r="AP46" s="173"/>
      <c r="AQ46" s="180"/>
      <c r="AR46" s="180"/>
      <c r="AS46" s="180"/>
      <c r="AT46" s="173"/>
      <c r="AU46" s="173"/>
      <c r="AV46" s="173"/>
      <c r="AW46" s="180"/>
      <c r="AX46" s="180"/>
      <c r="AY46" s="180"/>
      <c r="AZ46" s="173"/>
      <c r="BA46" s="173"/>
      <c r="BB46" s="173"/>
      <c r="BC46" s="180"/>
      <c r="BD46" s="180"/>
      <c r="BE46" s="180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4.25" customHeight="1">
      <c r="A47" s="119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1"/>
      <c r="U47" s="191"/>
      <c r="V47" s="173"/>
      <c r="W47" s="173"/>
      <c r="X47" s="173"/>
      <c r="Y47" s="180"/>
      <c r="Z47" s="180"/>
      <c r="AA47" s="180"/>
      <c r="AB47" s="173"/>
      <c r="AC47" s="173"/>
      <c r="AD47" s="173"/>
      <c r="AE47" s="180"/>
      <c r="AF47" s="180"/>
      <c r="AG47" s="180"/>
      <c r="AH47" s="173"/>
      <c r="AI47" s="173"/>
      <c r="AJ47" s="173"/>
      <c r="AK47" s="180"/>
      <c r="AL47" s="180"/>
      <c r="AM47" s="180"/>
      <c r="AN47" s="173"/>
      <c r="AO47" s="173"/>
      <c r="AP47" s="173"/>
      <c r="AQ47" s="180"/>
      <c r="AR47" s="180"/>
      <c r="AS47" s="180"/>
      <c r="AT47" s="173"/>
      <c r="AU47" s="173"/>
      <c r="AV47" s="173"/>
      <c r="AW47" s="180"/>
      <c r="AX47" s="180"/>
      <c r="AY47" s="180"/>
      <c r="AZ47" s="173"/>
      <c r="BA47" s="173"/>
      <c r="BB47" s="173"/>
      <c r="BC47" s="180"/>
      <c r="BD47" s="180"/>
      <c r="BE47" s="180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4.25" customHeight="1">
      <c r="A48" s="119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1"/>
      <c r="U48" s="191"/>
      <c r="V48" s="173"/>
      <c r="W48" s="173"/>
      <c r="X48" s="173"/>
      <c r="Y48" s="180"/>
      <c r="Z48" s="180"/>
      <c r="AA48" s="180"/>
      <c r="AB48" s="173"/>
      <c r="AC48" s="173"/>
      <c r="AD48" s="173"/>
      <c r="AE48" s="180"/>
      <c r="AF48" s="180"/>
      <c r="AG48" s="180"/>
      <c r="AH48" s="173"/>
      <c r="AI48" s="173"/>
      <c r="AJ48" s="173"/>
      <c r="AK48" s="180"/>
      <c r="AL48" s="180"/>
      <c r="AM48" s="180"/>
      <c r="AN48" s="173"/>
      <c r="AO48" s="173"/>
      <c r="AP48" s="173"/>
      <c r="AQ48" s="180"/>
      <c r="AR48" s="180"/>
      <c r="AS48" s="180"/>
      <c r="AT48" s="173"/>
      <c r="AU48" s="173"/>
      <c r="AV48" s="173"/>
      <c r="AW48" s="180"/>
      <c r="AX48" s="180"/>
      <c r="AY48" s="180"/>
      <c r="AZ48" s="173"/>
      <c r="BA48" s="173"/>
      <c r="BB48" s="173"/>
      <c r="BC48" s="180"/>
      <c r="BD48" s="180"/>
      <c r="BE48" s="180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4.25" customHeight="1">
      <c r="A49" s="119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1"/>
      <c r="U49" s="191"/>
      <c r="V49" s="173"/>
      <c r="W49" s="173"/>
      <c r="X49" s="173"/>
      <c r="Y49" s="180"/>
      <c r="Z49" s="180"/>
      <c r="AA49" s="180"/>
      <c r="AB49" s="173"/>
      <c r="AC49" s="173"/>
      <c r="AD49" s="173"/>
      <c r="AE49" s="180"/>
      <c r="AF49" s="180"/>
      <c r="AG49" s="180"/>
      <c r="AH49" s="173"/>
      <c r="AI49" s="173"/>
      <c r="AJ49" s="173"/>
      <c r="AK49" s="180"/>
      <c r="AL49" s="180"/>
      <c r="AM49" s="180"/>
      <c r="AN49" s="173"/>
      <c r="AO49" s="173"/>
      <c r="AP49" s="173"/>
      <c r="AQ49" s="180"/>
      <c r="AR49" s="180"/>
      <c r="AS49" s="180"/>
      <c r="AT49" s="173"/>
      <c r="AU49" s="173"/>
      <c r="AV49" s="173"/>
      <c r="AW49" s="180"/>
      <c r="AX49" s="180"/>
      <c r="AY49" s="180"/>
      <c r="AZ49" s="173"/>
      <c r="BA49" s="173"/>
      <c r="BB49" s="173"/>
      <c r="BC49" s="180"/>
      <c r="BD49" s="180"/>
      <c r="BE49" s="180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4.25" customHeight="1">
      <c r="A50" s="119"/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1"/>
      <c r="U50" s="191"/>
      <c r="V50" s="173"/>
      <c r="W50" s="173"/>
      <c r="X50" s="173"/>
      <c r="Y50" s="180"/>
      <c r="Z50" s="180"/>
      <c r="AA50" s="180"/>
      <c r="AB50" s="173"/>
      <c r="AC50" s="173"/>
      <c r="AD50" s="173"/>
      <c r="AE50" s="180"/>
      <c r="AF50" s="180"/>
      <c r="AG50" s="180"/>
      <c r="AH50" s="173"/>
      <c r="AI50" s="173"/>
      <c r="AJ50" s="173"/>
      <c r="AK50" s="180"/>
      <c r="AL50" s="180"/>
      <c r="AM50" s="180"/>
      <c r="AN50" s="173"/>
      <c r="AO50" s="173"/>
      <c r="AP50" s="173"/>
      <c r="AQ50" s="180"/>
      <c r="AR50" s="180"/>
      <c r="AS50" s="180"/>
      <c r="AT50" s="173"/>
      <c r="AU50" s="173"/>
      <c r="AV50" s="173"/>
      <c r="AW50" s="180"/>
      <c r="AX50" s="180"/>
      <c r="AY50" s="180"/>
      <c r="AZ50" s="173"/>
      <c r="BA50" s="173"/>
      <c r="BB50" s="173"/>
      <c r="BC50" s="180"/>
      <c r="BD50" s="180"/>
      <c r="BE50" s="18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4.25" customHeight="1">
      <c r="A51" s="119"/>
      <c r="B51" s="143"/>
      <c r="C51" s="143"/>
      <c r="D51" s="137"/>
      <c r="E51" s="137"/>
      <c r="F51" s="137"/>
      <c r="G51" s="137"/>
      <c r="H51" s="137"/>
      <c r="I51" s="137"/>
      <c r="J51" s="91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89"/>
      <c r="BG51" s="89"/>
      <c r="BH51" s="89"/>
      <c r="BI51" s="100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4.25" customHeight="1">
      <c r="A52" s="119"/>
      <c r="B52" s="119"/>
      <c r="C52" s="119"/>
      <c r="D52" s="217" t="s">
        <v>49</v>
      </c>
      <c r="E52" s="217"/>
      <c r="F52" s="217"/>
      <c r="G52" s="217"/>
      <c r="H52" s="217"/>
      <c r="I52" s="217"/>
      <c r="J52" s="217" t="s">
        <v>50</v>
      </c>
      <c r="K52" s="217"/>
      <c r="L52" s="217"/>
      <c r="M52" s="217"/>
      <c r="N52" s="217"/>
      <c r="O52" s="217"/>
      <c r="P52" s="217" t="s">
        <v>51</v>
      </c>
      <c r="Q52" s="217"/>
      <c r="R52" s="217"/>
      <c r="S52" s="217"/>
      <c r="T52" s="217"/>
      <c r="U52" s="217"/>
      <c r="V52" s="217" t="s">
        <v>52</v>
      </c>
      <c r="W52" s="217"/>
      <c r="X52" s="217"/>
      <c r="Y52" s="217"/>
      <c r="Z52" s="217"/>
      <c r="AA52" s="217"/>
      <c r="AB52" s="217" t="s">
        <v>53</v>
      </c>
      <c r="AC52" s="217"/>
      <c r="AD52" s="217"/>
      <c r="AE52" s="217"/>
      <c r="AF52" s="217"/>
      <c r="AG52" s="217"/>
      <c r="AH52" s="217" t="s">
        <v>54</v>
      </c>
      <c r="AI52" s="217"/>
      <c r="AJ52" s="217"/>
      <c r="AK52" s="217"/>
      <c r="AL52" s="217"/>
      <c r="AM52" s="217"/>
      <c r="AN52" s="218" t="s">
        <v>55</v>
      </c>
      <c r="AO52" s="218"/>
      <c r="AP52" s="218"/>
      <c r="AQ52" s="218"/>
      <c r="AR52" s="218"/>
      <c r="AS52" s="218"/>
      <c r="AT52" s="217" t="s">
        <v>56</v>
      </c>
      <c r="AU52" s="217"/>
      <c r="AV52" s="217"/>
      <c r="AW52" s="217"/>
      <c r="AX52" s="217"/>
      <c r="AY52" s="217"/>
      <c r="AZ52" s="217"/>
      <c r="BA52" s="217"/>
      <c r="BB52" s="217"/>
      <c r="BC52" s="217"/>
      <c r="BD52" s="217"/>
      <c r="BE52" s="217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14.25" customHeight="1">
      <c r="A53" s="119"/>
      <c r="B53" s="119"/>
      <c r="C53" s="119"/>
      <c r="D53" s="219" t="s">
        <v>2</v>
      </c>
      <c r="E53" s="219"/>
      <c r="F53" s="63"/>
      <c r="G53" s="139" t="s">
        <v>3</v>
      </c>
      <c r="H53" s="63"/>
      <c r="I53" s="141" t="s">
        <v>4</v>
      </c>
      <c r="J53" s="219" t="s">
        <v>2</v>
      </c>
      <c r="K53" s="219"/>
      <c r="L53" s="63"/>
      <c r="M53" s="139" t="s">
        <v>3</v>
      </c>
      <c r="N53" s="63"/>
      <c r="O53" s="141" t="s">
        <v>4</v>
      </c>
      <c r="P53" s="219" t="s">
        <v>2</v>
      </c>
      <c r="Q53" s="219"/>
      <c r="R53" s="63"/>
      <c r="S53" s="139" t="s">
        <v>3</v>
      </c>
      <c r="T53" s="63"/>
      <c r="U53" s="141" t="s">
        <v>4</v>
      </c>
      <c r="V53" s="219" t="s">
        <v>2</v>
      </c>
      <c r="W53" s="219"/>
      <c r="X53" s="63"/>
      <c r="Y53" s="139" t="s">
        <v>3</v>
      </c>
      <c r="Z53" s="63"/>
      <c r="AA53" s="141" t="s">
        <v>4</v>
      </c>
      <c r="AB53" s="219" t="s">
        <v>2</v>
      </c>
      <c r="AC53" s="219"/>
      <c r="AD53" s="63"/>
      <c r="AE53" s="139" t="s">
        <v>3</v>
      </c>
      <c r="AF53" s="63"/>
      <c r="AG53" s="141" t="s">
        <v>4</v>
      </c>
      <c r="AH53" s="219" t="s">
        <v>2</v>
      </c>
      <c r="AI53" s="219"/>
      <c r="AJ53" s="63"/>
      <c r="AK53" s="139" t="s">
        <v>3</v>
      </c>
      <c r="AL53" s="63"/>
      <c r="AM53" s="141" t="s">
        <v>4</v>
      </c>
      <c r="AN53" s="218"/>
      <c r="AO53" s="218"/>
      <c r="AP53" s="218"/>
      <c r="AQ53" s="218"/>
      <c r="AR53" s="218"/>
      <c r="AS53" s="218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4.25" customHeight="1">
      <c r="A54" s="119"/>
      <c r="B54" s="119"/>
      <c r="C54" s="119"/>
      <c r="D54" s="212" t="s">
        <v>47</v>
      </c>
      <c r="E54" s="212"/>
      <c r="F54" s="212"/>
      <c r="G54" s="213" t="s">
        <v>48</v>
      </c>
      <c r="H54" s="213"/>
      <c r="I54" s="213"/>
      <c r="J54" s="212" t="s">
        <v>47</v>
      </c>
      <c r="K54" s="212"/>
      <c r="L54" s="212"/>
      <c r="M54" s="213" t="s">
        <v>48</v>
      </c>
      <c r="N54" s="213"/>
      <c r="O54" s="213"/>
      <c r="P54" s="212" t="s">
        <v>47</v>
      </c>
      <c r="Q54" s="212"/>
      <c r="R54" s="212"/>
      <c r="S54" s="213" t="s">
        <v>48</v>
      </c>
      <c r="T54" s="213"/>
      <c r="U54" s="213"/>
      <c r="V54" s="212" t="s">
        <v>47</v>
      </c>
      <c r="W54" s="212"/>
      <c r="X54" s="212"/>
      <c r="Y54" s="213" t="s">
        <v>48</v>
      </c>
      <c r="Z54" s="213"/>
      <c r="AA54" s="213"/>
      <c r="AB54" s="212" t="s">
        <v>47</v>
      </c>
      <c r="AC54" s="212"/>
      <c r="AD54" s="212"/>
      <c r="AE54" s="213" t="s">
        <v>48</v>
      </c>
      <c r="AF54" s="213"/>
      <c r="AG54" s="213"/>
      <c r="AH54" s="212" t="s">
        <v>47</v>
      </c>
      <c r="AI54" s="212"/>
      <c r="AJ54" s="212"/>
      <c r="AK54" s="213" t="s">
        <v>48</v>
      </c>
      <c r="AL54" s="213"/>
      <c r="AM54" s="213"/>
      <c r="AN54" s="214" t="s">
        <v>47</v>
      </c>
      <c r="AO54" s="214"/>
      <c r="AP54" s="214"/>
      <c r="AQ54" s="215" t="s">
        <v>57</v>
      </c>
      <c r="AR54" s="215"/>
      <c r="AS54" s="215"/>
      <c r="AT54" s="212" t="s">
        <v>47</v>
      </c>
      <c r="AU54" s="212"/>
      <c r="AV54" s="212"/>
      <c r="AW54" s="212"/>
      <c r="AX54" s="212"/>
      <c r="AY54" s="216" t="s">
        <v>58</v>
      </c>
      <c r="AZ54" s="216"/>
      <c r="BA54" s="216"/>
      <c r="BB54" s="216"/>
      <c r="BC54" s="216"/>
      <c r="BD54" s="216"/>
      <c r="BE54" s="216"/>
      <c r="BF54"/>
      <c r="BG54"/>
      <c r="BH54" s="119"/>
      <c r="BI54" s="14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4.25" customHeight="1">
      <c r="A55" s="119"/>
      <c r="B55" s="119"/>
      <c r="C55" s="119"/>
      <c r="D55" s="173"/>
      <c r="E55" s="173"/>
      <c r="F55" s="173"/>
      <c r="G55" s="180"/>
      <c r="H55" s="180"/>
      <c r="I55" s="180"/>
      <c r="J55" s="173"/>
      <c r="K55" s="173"/>
      <c r="L55" s="173"/>
      <c r="M55" s="180"/>
      <c r="N55" s="180"/>
      <c r="O55" s="180"/>
      <c r="P55" s="173"/>
      <c r="Q55" s="173"/>
      <c r="R55" s="173"/>
      <c r="S55" s="180"/>
      <c r="T55" s="180"/>
      <c r="U55" s="180"/>
      <c r="V55" s="173"/>
      <c r="W55" s="173"/>
      <c r="X55" s="173"/>
      <c r="Y55" s="180"/>
      <c r="Z55" s="180"/>
      <c r="AA55" s="180"/>
      <c r="AB55" s="173"/>
      <c r="AC55" s="173"/>
      <c r="AD55" s="173"/>
      <c r="AE55" s="180"/>
      <c r="AF55" s="180"/>
      <c r="AG55" s="180"/>
      <c r="AH55" s="173"/>
      <c r="AI55" s="173"/>
      <c r="AJ55" s="173"/>
      <c r="AK55" s="180"/>
      <c r="AL55" s="180"/>
      <c r="AM55" s="180"/>
      <c r="AN55" s="174"/>
      <c r="AO55" s="174"/>
      <c r="AP55" s="174"/>
      <c r="AQ55" s="181"/>
      <c r="AR55" s="181"/>
      <c r="AS55" s="181"/>
      <c r="AT55" s="176">
        <f t="shared" ref="AT55:AT64" si="5">SUM(V41,AB41,AH41,AN41,AT41,AZ41,D55,J55,P55,V55,AB55,AH55,AN55)</f>
        <v>40.549999999999997</v>
      </c>
      <c r="AU55" s="176"/>
      <c r="AV55" s="176"/>
      <c r="AW55" s="176"/>
      <c r="AX55" s="176"/>
      <c r="AY55" s="177">
        <f t="shared" ref="AY55:AY64" si="6">SUM(ROUNDDOWN(V41*Y41,0),ROUNDDOWN(AB41*AE41,0),ROUNDDOWN(AH41*AK41,0),ROUNDDOWN(AN41*AQ41,0),ROUNDDOWN(AT41*AW41,0),ROUNDDOWN(AZ41*BC41,0),ROUNDDOWN(D55*G55,0),ROUNDDOWN(J55*M55,0),ROUNDDOWN(P55*S55,0),ROUNDDOWN(V55*Y55,0),ROUNDDOWN(AB55*AE55,0),ROUNDDOWN(AH55*AK55,0),ROUNDDOWN(AN55*AQ55,0))</f>
        <v>3446850</v>
      </c>
      <c r="AZ55" s="177"/>
      <c r="BA55" s="177"/>
      <c r="BB55" s="177"/>
      <c r="BC55" s="177"/>
      <c r="BD55" s="177"/>
      <c r="BE55" s="177"/>
      <c r="BF55"/>
      <c r="BG55"/>
      <c r="BH55" s="119"/>
      <c r="BI55" s="144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4.25" customHeight="1">
      <c r="A56" s="119"/>
      <c r="B56" s="119"/>
      <c r="C56" s="119"/>
      <c r="D56" s="173"/>
      <c r="E56" s="173"/>
      <c r="F56" s="173"/>
      <c r="G56" s="180"/>
      <c r="H56" s="180"/>
      <c r="I56" s="180"/>
      <c r="J56" s="173"/>
      <c r="K56" s="173"/>
      <c r="L56" s="173"/>
      <c r="M56" s="180"/>
      <c r="N56" s="180"/>
      <c r="O56" s="180"/>
      <c r="P56" s="173"/>
      <c r="Q56" s="173"/>
      <c r="R56" s="173"/>
      <c r="S56" s="180"/>
      <c r="T56" s="180"/>
      <c r="U56" s="180"/>
      <c r="V56" s="173"/>
      <c r="W56" s="173"/>
      <c r="X56" s="173"/>
      <c r="Y56" s="180"/>
      <c r="Z56" s="180"/>
      <c r="AA56" s="180"/>
      <c r="AB56" s="173"/>
      <c r="AC56" s="173"/>
      <c r="AD56" s="173"/>
      <c r="AE56" s="180"/>
      <c r="AF56" s="180"/>
      <c r="AG56" s="180"/>
      <c r="AH56" s="173"/>
      <c r="AI56" s="173"/>
      <c r="AJ56" s="173"/>
      <c r="AK56" s="180"/>
      <c r="AL56" s="180"/>
      <c r="AM56" s="180"/>
      <c r="AN56" s="174"/>
      <c r="AO56" s="174"/>
      <c r="AP56" s="174"/>
      <c r="AQ56" s="181"/>
      <c r="AR56" s="181"/>
      <c r="AS56" s="181"/>
      <c r="AT56" s="176">
        <f t="shared" si="5"/>
        <v>75</v>
      </c>
      <c r="AU56" s="176"/>
      <c r="AV56" s="176"/>
      <c r="AW56" s="176"/>
      <c r="AX56" s="176"/>
      <c r="AY56" s="177">
        <f t="shared" si="6"/>
        <v>6385000</v>
      </c>
      <c r="AZ56" s="177"/>
      <c r="BA56" s="177"/>
      <c r="BB56" s="177"/>
      <c r="BC56" s="177"/>
      <c r="BD56" s="177"/>
      <c r="BE56" s="177"/>
      <c r="BF56"/>
      <c r="BG56"/>
      <c r="BH56" s="119"/>
      <c r="BI56" s="144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4.25" customHeight="1">
      <c r="A57" s="119"/>
      <c r="B57" s="119"/>
      <c r="C57" s="119"/>
      <c r="D57" s="173"/>
      <c r="E57" s="173"/>
      <c r="F57" s="173"/>
      <c r="G57" s="172"/>
      <c r="H57" s="172"/>
      <c r="I57" s="172"/>
      <c r="J57" s="173"/>
      <c r="K57" s="173"/>
      <c r="L57" s="173"/>
      <c r="M57" s="172"/>
      <c r="N57" s="172"/>
      <c r="O57" s="172"/>
      <c r="P57" s="173"/>
      <c r="Q57" s="173"/>
      <c r="R57" s="173"/>
      <c r="S57" s="172"/>
      <c r="T57" s="172"/>
      <c r="U57" s="172"/>
      <c r="V57" s="173"/>
      <c r="W57" s="173"/>
      <c r="X57" s="173"/>
      <c r="Y57" s="172"/>
      <c r="Z57" s="172"/>
      <c r="AA57" s="172"/>
      <c r="AB57" s="173"/>
      <c r="AC57" s="173"/>
      <c r="AD57" s="173"/>
      <c r="AE57" s="172"/>
      <c r="AF57" s="172"/>
      <c r="AG57" s="172"/>
      <c r="AH57" s="173"/>
      <c r="AI57" s="173"/>
      <c r="AJ57" s="173"/>
      <c r="AK57" s="172"/>
      <c r="AL57" s="172"/>
      <c r="AM57" s="172"/>
      <c r="AN57" s="174"/>
      <c r="AO57" s="174"/>
      <c r="AP57" s="174"/>
      <c r="AQ57" s="175"/>
      <c r="AR57" s="175"/>
      <c r="AS57" s="175"/>
      <c r="AT57" s="176">
        <f t="shared" si="5"/>
        <v>20000</v>
      </c>
      <c r="AU57" s="176"/>
      <c r="AV57" s="176"/>
      <c r="AW57" s="176"/>
      <c r="AX57" s="176"/>
      <c r="AY57" s="177">
        <f t="shared" si="6"/>
        <v>5300000</v>
      </c>
      <c r="AZ57" s="177"/>
      <c r="BA57" s="177"/>
      <c r="BB57" s="177"/>
      <c r="BC57" s="177"/>
      <c r="BD57" s="177"/>
      <c r="BE57" s="177"/>
      <c r="BF57"/>
      <c r="BG57"/>
      <c r="BH57" s="119"/>
      <c r="BI57" s="144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4.25" customHeight="1">
      <c r="A58" s="119"/>
      <c r="B58" s="119"/>
      <c r="C58" s="119"/>
      <c r="D58" s="173"/>
      <c r="E58" s="173"/>
      <c r="F58" s="173"/>
      <c r="G58" s="180"/>
      <c r="H58" s="180"/>
      <c r="I58" s="180"/>
      <c r="J58" s="173"/>
      <c r="K58" s="173"/>
      <c r="L58" s="173"/>
      <c r="M58" s="180"/>
      <c r="N58" s="180"/>
      <c r="O58" s="180"/>
      <c r="P58" s="173"/>
      <c r="Q58" s="173"/>
      <c r="R58" s="173"/>
      <c r="S58" s="180"/>
      <c r="T58" s="180"/>
      <c r="U58" s="180"/>
      <c r="V58" s="173"/>
      <c r="W58" s="173"/>
      <c r="X58" s="173"/>
      <c r="Y58" s="180"/>
      <c r="Z58" s="180"/>
      <c r="AA58" s="180"/>
      <c r="AB58" s="173"/>
      <c r="AC58" s="173"/>
      <c r="AD58" s="173"/>
      <c r="AE58" s="180"/>
      <c r="AF58" s="180"/>
      <c r="AG58" s="180"/>
      <c r="AH58" s="173"/>
      <c r="AI58" s="173"/>
      <c r="AJ58" s="173"/>
      <c r="AK58" s="180"/>
      <c r="AL58" s="180"/>
      <c r="AM58" s="180"/>
      <c r="AN58" s="174"/>
      <c r="AO58" s="174"/>
      <c r="AP58" s="174"/>
      <c r="AQ58" s="181"/>
      <c r="AR58" s="181"/>
      <c r="AS58" s="181"/>
      <c r="AT58" s="176">
        <f t="shared" si="5"/>
        <v>0</v>
      </c>
      <c r="AU58" s="176"/>
      <c r="AV58" s="176"/>
      <c r="AW58" s="176"/>
      <c r="AX58" s="176"/>
      <c r="AY58" s="177">
        <f t="shared" si="6"/>
        <v>0</v>
      </c>
      <c r="AZ58" s="177"/>
      <c r="BA58" s="177"/>
      <c r="BB58" s="177"/>
      <c r="BC58" s="177"/>
      <c r="BD58" s="177"/>
      <c r="BE58" s="177"/>
      <c r="BF58"/>
      <c r="BG58"/>
      <c r="BH58" s="119"/>
      <c r="BI58" s="144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4.25" customHeight="1">
      <c r="A59" s="119"/>
      <c r="B59" s="119"/>
      <c r="C59" s="119"/>
      <c r="D59" s="173"/>
      <c r="E59" s="173"/>
      <c r="F59" s="173"/>
      <c r="G59" s="180"/>
      <c r="H59" s="180"/>
      <c r="I59" s="180"/>
      <c r="J59" s="173"/>
      <c r="K59" s="173"/>
      <c r="L59" s="173"/>
      <c r="M59" s="180"/>
      <c r="N59" s="180"/>
      <c r="O59" s="180"/>
      <c r="P59" s="173"/>
      <c r="Q59" s="173"/>
      <c r="R59" s="173"/>
      <c r="S59" s="180"/>
      <c r="T59" s="180"/>
      <c r="U59" s="180"/>
      <c r="V59" s="173"/>
      <c r="W59" s="173"/>
      <c r="X59" s="173"/>
      <c r="Y59" s="180"/>
      <c r="Z59" s="180"/>
      <c r="AA59" s="180"/>
      <c r="AB59" s="173"/>
      <c r="AC59" s="173"/>
      <c r="AD59" s="173"/>
      <c r="AE59" s="180"/>
      <c r="AF59" s="180"/>
      <c r="AG59" s="180"/>
      <c r="AH59" s="173"/>
      <c r="AI59" s="173"/>
      <c r="AJ59" s="173"/>
      <c r="AK59" s="180"/>
      <c r="AL59" s="180"/>
      <c r="AM59" s="180"/>
      <c r="AN59" s="174"/>
      <c r="AO59" s="174"/>
      <c r="AP59" s="174"/>
      <c r="AQ59" s="181"/>
      <c r="AR59" s="181"/>
      <c r="AS59" s="181"/>
      <c r="AT59" s="176">
        <f t="shared" si="5"/>
        <v>0</v>
      </c>
      <c r="AU59" s="176"/>
      <c r="AV59" s="176"/>
      <c r="AW59" s="176"/>
      <c r="AX59" s="176"/>
      <c r="AY59" s="177">
        <f t="shared" si="6"/>
        <v>0</v>
      </c>
      <c r="AZ59" s="177"/>
      <c r="BA59" s="177"/>
      <c r="BB59" s="177"/>
      <c r="BC59" s="177"/>
      <c r="BD59" s="177"/>
      <c r="BE59" s="177"/>
      <c r="BF59"/>
      <c r="BG59"/>
      <c r="BH59" s="119"/>
      <c r="BI59" s="144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14.25" customHeight="1">
      <c r="A60" s="119"/>
      <c r="B60" s="119"/>
      <c r="C60" s="119"/>
      <c r="D60" s="173"/>
      <c r="E60" s="173"/>
      <c r="F60" s="173"/>
      <c r="G60" s="180"/>
      <c r="H60" s="180"/>
      <c r="I60" s="180"/>
      <c r="J60" s="173"/>
      <c r="K60" s="173"/>
      <c r="L60" s="173"/>
      <c r="M60" s="180"/>
      <c r="N60" s="180"/>
      <c r="O60" s="180"/>
      <c r="P60" s="173"/>
      <c r="Q60" s="173"/>
      <c r="R60" s="173"/>
      <c r="S60" s="180"/>
      <c r="T60" s="180"/>
      <c r="U60" s="180"/>
      <c r="V60" s="173"/>
      <c r="W60" s="173"/>
      <c r="X60" s="173"/>
      <c r="Y60" s="180"/>
      <c r="Z60" s="180"/>
      <c r="AA60" s="180"/>
      <c r="AB60" s="173"/>
      <c r="AC60" s="173"/>
      <c r="AD60" s="173"/>
      <c r="AE60" s="180"/>
      <c r="AF60" s="180"/>
      <c r="AG60" s="180"/>
      <c r="AH60" s="173"/>
      <c r="AI60" s="173"/>
      <c r="AJ60" s="173"/>
      <c r="AK60" s="180"/>
      <c r="AL60" s="180"/>
      <c r="AM60" s="180"/>
      <c r="AN60" s="174"/>
      <c r="AO60" s="174"/>
      <c r="AP60" s="174"/>
      <c r="AQ60" s="181"/>
      <c r="AR60" s="181"/>
      <c r="AS60" s="181"/>
      <c r="AT60" s="176">
        <f t="shared" si="5"/>
        <v>0</v>
      </c>
      <c r="AU60" s="176"/>
      <c r="AV60" s="176"/>
      <c r="AW60" s="176"/>
      <c r="AX60" s="176"/>
      <c r="AY60" s="177">
        <f t="shared" si="6"/>
        <v>0</v>
      </c>
      <c r="AZ60" s="177"/>
      <c r="BA60" s="177"/>
      <c r="BB60" s="177"/>
      <c r="BC60" s="177"/>
      <c r="BD60" s="177"/>
      <c r="BE60" s="177"/>
      <c r="BF60"/>
      <c r="BG60"/>
      <c r="BH60" s="119"/>
      <c r="BI60" s="144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14.25" customHeight="1">
      <c r="A61" s="119"/>
      <c r="B61" s="119"/>
      <c r="C61" s="119"/>
      <c r="D61" s="173"/>
      <c r="E61" s="173"/>
      <c r="F61" s="173"/>
      <c r="G61" s="180"/>
      <c r="H61" s="180"/>
      <c r="I61" s="180"/>
      <c r="J61" s="173"/>
      <c r="K61" s="173"/>
      <c r="L61" s="173"/>
      <c r="M61" s="180"/>
      <c r="N61" s="180"/>
      <c r="O61" s="180"/>
      <c r="P61" s="173"/>
      <c r="Q61" s="173"/>
      <c r="R61" s="173"/>
      <c r="S61" s="180"/>
      <c r="T61" s="180"/>
      <c r="U61" s="180"/>
      <c r="V61" s="173"/>
      <c r="W61" s="173"/>
      <c r="X61" s="173"/>
      <c r="Y61" s="180"/>
      <c r="Z61" s="180"/>
      <c r="AA61" s="180"/>
      <c r="AB61" s="173"/>
      <c r="AC61" s="173"/>
      <c r="AD61" s="173"/>
      <c r="AE61" s="180"/>
      <c r="AF61" s="180"/>
      <c r="AG61" s="180"/>
      <c r="AH61" s="173"/>
      <c r="AI61" s="173"/>
      <c r="AJ61" s="173"/>
      <c r="AK61" s="180"/>
      <c r="AL61" s="180"/>
      <c r="AM61" s="180"/>
      <c r="AN61" s="174"/>
      <c r="AO61" s="174"/>
      <c r="AP61" s="174"/>
      <c r="AQ61" s="181"/>
      <c r="AR61" s="181"/>
      <c r="AS61" s="181"/>
      <c r="AT61" s="176">
        <f t="shared" si="5"/>
        <v>0</v>
      </c>
      <c r="AU61" s="176"/>
      <c r="AV61" s="176"/>
      <c r="AW61" s="176"/>
      <c r="AX61" s="176"/>
      <c r="AY61" s="177">
        <f t="shared" si="6"/>
        <v>0</v>
      </c>
      <c r="AZ61" s="177"/>
      <c r="BA61" s="177"/>
      <c r="BB61" s="177"/>
      <c r="BC61" s="177"/>
      <c r="BD61" s="177"/>
      <c r="BE61" s="177"/>
      <c r="BF61"/>
      <c r="BG61"/>
      <c r="BH61" s="119"/>
      <c r="BI61" s="144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14.25" customHeight="1">
      <c r="A62" s="119"/>
      <c r="B62" s="119"/>
      <c r="C62" s="119"/>
      <c r="D62" s="173"/>
      <c r="E62" s="173"/>
      <c r="F62" s="173"/>
      <c r="G62" s="180"/>
      <c r="H62" s="180"/>
      <c r="I62" s="180"/>
      <c r="J62" s="173"/>
      <c r="K62" s="173"/>
      <c r="L62" s="173"/>
      <c r="M62" s="180"/>
      <c r="N62" s="180"/>
      <c r="O62" s="180"/>
      <c r="P62" s="173"/>
      <c r="Q62" s="173"/>
      <c r="R62" s="173"/>
      <c r="S62" s="180"/>
      <c r="T62" s="180"/>
      <c r="U62" s="180"/>
      <c r="V62" s="173"/>
      <c r="W62" s="173"/>
      <c r="X62" s="173"/>
      <c r="Y62" s="180"/>
      <c r="Z62" s="180"/>
      <c r="AA62" s="180"/>
      <c r="AB62" s="173"/>
      <c r="AC62" s="173"/>
      <c r="AD62" s="173"/>
      <c r="AE62" s="180"/>
      <c r="AF62" s="180"/>
      <c r="AG62" s="180"/>
      <c r="AH62" s="173"/>
      <c r="AI62" s="173"/>
      <c r="AJ62" s="173"/>
      <c r="AK62" s="180"/>
      <c r="AL62" s="180"/>
      <c r="AM62" s="180"/>
      <c r="AN62" s="174"/>
      <c r="AO62" s="174"/>
      <c r="AP62" s="174"/>
      <c r="AQ62" s="181"/>
      <c r="AR62" s="181"/>
      <c r="AS62" s="181"/>
      <c r="AT62" s="176">
        <f t="shared" si="5"/>
        <v>0</v>
      </c>
      <c r="AU62" s="176"/>
      <c r="AV62" s="176"/>
      <c r="AW62" s="176"/>
      <c r="AX62" s="176"/>
      <c r="AY62" s="177">
        <f t="shared" si="6"/>
        <v>0</v>
      </c>
      <c r="AZ62" s="177"/>
      <c r="BA62" s="177"/>
      <c r="BB62" s="177"/>
      <c r="BC62" s="177"/>
      <c r="BD62" s="177"/>
      <c r="BE62" s="177"/>
      <c r="BF62"/>
      <c r="BG62"/>
      <c r="BH62" s="119"/>
      <c r="BI62" s="144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14.25" customHeight="1">
      <c r="A63" s="119"/>
      <c r="B63" s="119"/>
      <c r="C63" s="119"/>
      <c r="D63" s="173"/>
      <c r="E63" s="173"/>
      <c r="F63" s="173"/>
      <c r="G63" s="180"/>
      <c r="H63" s="180"/>
      <c r="I63" s="180"/>
      <c r="J63" s="173"/>
      <c r="K63" s="173"/>
      <c r="L63" s="173"/>
      <c r="M63" s="180"/>
      <c r="N63" s="180"/>
      <c r="O63" s="180"/>
      <c r="P63" s="173"/>
      <c r="Q63" s="173"/>
      <c r="R63" s="173"/>
      <c r="S63" s="180"/>
      <c r="T63" s="180"/>
      <c r="U63" s="180"/>
      <c r="V63" s="173"/>
      <c r="W63" s="173"/>
      <c r="X63" s="173"/>
      <c r="Y63" s="180"/>
      <c r="Z63" s="180"/>
      <c r="AA63" s="180"/>
      <c r="AB63" s="173"/>
      <c r="AC63" s="173"/>
      <c r="AD63" s="173"/>
      <c r="AE63" s="180"/>
      <c r="AF63" s="180"/>
      <c r="AG63" s="180"/>
      <c r="AH63" s="173"/>
      <c r="AI63" s="173"/>
      <c r="AJ63" s="173"/>
      <c r="AK63" s="180"/>
      <c r="AL63" s="180"/>
      <c r="AM63" s="180"/>
      <c r="AN63" s="174"/>
      <c r="AO63" s="174"/>
      <c r="AP63" s="174"/>
      <c r="AQ63" s="181"/>
      <c r="AR63" s="181"/>
      <c r="AS63" s="181"/>
      <c r="AT63" s="176">
        <f t="shared" si="5"/>
        <v>0</v>
      </c>
      <c r="AU63" s="176"/>
      <c r="AV63" s="176"/>
      <c r="AW63" s="176"/>
      <c r="AX63" s="176"/>
      <c r="AY63" s="177">
        <f t="shared" si="6"/>
        <v>0</v>
      </c>
      <c r="AZ63" s="177"/>
      <c r="BA63" s="177"/>
      <c r="BB63" s="177"/>
      <c r="BC63" s="177"/>
      <c r="BD63" s="177"/>
      <c r="BE63" s="177"/>
      <c r="BF63"/>
      <c r="BG63"/>
      <c r="BH63" s="119"/>
      <c r="BI63" s="144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4.25" customHeight="1">
      <c r="A64" s="119"/>
      <c r="B64" s="119"/>
      <c r="C64" s="119"/>
      <c r="D64" s="173"/>
      <c r="E64" s="173"/>
      <c r="F64" s="173"/>
      <c r="G64" s="172"/>
      <c r="H64" s="172"/>
      <c r="I64" s="172"/>
      <c r="J64" s="173"/>
      <c r="K64" s="173"/>
      <c r="L64" s="173"/>
      <c r="M64" s="172"/>
      <c r="N64" s="172"/>
      <c r="O64" s="172"/>
      <c r="P64" s="173"/>
      <c r="Q64" s="173"/>
      <c r="R64" s="173"/>
      <c r="S64" s="172"/>
      <c r="T64" s="172"/>
      <c r="U64" s="172"/>
      <c r="V64" s="173"/>
      <c r="W64" s="173"/>
      <c r="X64" s="173"/>
      <c r="Y64" s="172"/>
      <c r="Z64" s="172"/>
      <c r="AA64" s="172"/>
      <c r="AB64" s="173"/>
      <c r="AC64" s="173"/>
      <c r="AD64" s="173"/>
      <c r="AE64" s="172"/>
      <c r="AF64" s="172"/>
      <c r="AG64" s="172"/>
      <c r="AH64" s="173"/>
      <c r="AI64" s="173"/>
      <c r="AJ64" s="173"/>
      <c r="AK64" s="172"/>
      <c r="AL64" s="172"/>
      <c r="AM64" s="172"/>
      <c r="AN64" s="174"/>
      <c r="AO64" s="174"/>
      <c r="AP64" s="174"/>
      <c r="AQ64" s="175"/>
      <c r="AR64" s="175"/>
      <c r="AS64" s="175"/>
      <c r="AT64" s="176">
        <f t="shared" si="5"/>
        <v>0</v>
      </c>
      <c r="AU64" s="176"/>
      <c r="AV64" s="176"/>
      <c r="AW64" s="176"/>
      <c r="AX64" s="176"/>
      <c r="AY64" s="177">
        <f t="shared" si="6"/>
        <v>0</v>
      </c>
      <c r="AZ64" s="177"/>
      <c r="BA64" s="177"/>
      <c r="BB64" s="177"/>
      <c r="BC64" s="177"/>
      <c r="BD64" s="177"/>
      <c r="BE64" s="177"/>
      <c r="BF64"/>
      <c r="BG64"/>
      <c r="BH64" s="119"/>
      <c r="BI64" s="14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14.25" customHeight="1">
      <c r="A65" s="119"/>
      <c r="B65" s="119"/>
      <c r="C65" s="119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67"/>
      <c r="AM65" s="67"/>
      <c r="AN65" s="119"/>
      <c r="AO65" s="119"/>
      <c r="AP65" s="119"/>
      <c r="AQ65" s="119"/>
      <c r="AR65" s="67"/>
      <c r="AS65" s="67"/>
      <c r="AT65" s="178" t="s">
        <v>40</v>
      </c>
      <c r="AU65" s="178"/>
      <c r="AV65" s="178"/>
      <c r="AW65" s="178"/>
      <c r="AX65" s="178"/>
      <c r="AY65" s="179">
        <f>ROUNDDOWN(SUM(AY55:BE64),0)</f>
        <v>15131850</v>
      </c>
      <c r="AZ65" s="179"/>
      <c r="BA65" s="179"/>
      <c r="BB65" s="179"/>
      <c r="BC65" s="179"/>
      <c r="BD65" s="179"/>
      <c r="BE65" s="179"/>
      <c r="BF65"/>
      <c r="BG65"/>
      <c r="BH65" s="119"/>
      <c r="BI65" s="144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3.5" customHeight="1">
      <c r="A66" s="119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/>
      <c r="BG66"/>
      <c r="BH66" s="119"/>
      <c r="BI66" s="144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3.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 s="89"/>
      <c r="BG67" s="119"/>
      <c r="BH67" s="119"/>
      <c r="BI67" s="144"/>
      <c r="BJ67"/>
      <c r="BK67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/>
      <c r="DF67"/>
      <c r="DG67"/>
      <c r="DH67"/>
      <c r="DI67"/>
      <c r="DJ67" s="67"/>
      <c r="DK67" s="73"/>
      <c r="DL67" s="73"/>
      <c r="DM67" s="73"/>
      <c r="DN67" s="74"/>
      <c r="DO67" s="74"/>
      <c r="DP67" s="74"/>
      <c r="DQ67" s="74"/>
      <c r="DR67" s="147"/>
      <c r="DS67" s="146"/>
      <c r="DT67" s="146"/>
      <c r="DU67" s="146"/>
      <c r="DV67" s="146"/>
      <c r="DW67" s="90"/>
      <c r="DX67" s="90"/>
      <c r="DY67" s="90"/>
      <c r="DZ67" s="90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18" customHeight="1">
      <c r="A68" s="148" t="s">
        <v>59</v>
      </c>
      <c r="B68"/>
      <c r="C68" s="149"/>
      <c r="D68" s="150"/>
      <c r="E68" s="151"/>
      <c r="F68"/>
      <c r="G68"/>
      <c r="H68"/>
      <c r="I68"/>
      <c r="J68"/>
      <c r="K68" s="14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 s="119"/>
      <c r="BH68" s="119"/>
      <c r="BI68" s="144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s="93" customFormat="1" ht="9" customHeight="1">
      <c r="BC69" s="109"/>
      <c r="BD69" s="109"/>
      <c r="BE69" s="109"/>
      <c r="BI69" s="105"/>
    </row>
    <row r="70" spans="1:1024" s="109" customFormat="1" ht="18" customHeight="1">
      <c r="B70" s="109" t="str">
        <f>"（1）価格変動前の金額（当初見積り単価ベース）：M当初"&amp;TEXT(BG14,0)</f>
        <v>（1）価格変動前の金額（当初見積り単価ベース）：M当初鋼材類</v>
      </c>
      <c r="BI70" s="105"/>
      <c r="BJ70" s="93"/>
    </row>
    <row r="71" spans="1:1024" s="93" customFormat="1" ht="18" customHeight="1">
      <c r="B71" s="109"/>
      <c r="C71" s="109"/>
      <c r="D71" s="152" t="str">
        <f>"Ｍ当初"&amp;TEXT(BG14,0)</f>
        <v>Ｍ当初鋼材類</v>
      </c>
      <c r="E71" s="109"/>
      <c r="F71" s="109"/>
      <c r="G71" s="109"/>
      <c r="H71" s="153" t="s">
        <v>60</v>
      </c>
      <c r="J71" s="93" t="s">
        <v>61</v>
      </c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R71" s="211"/>
      <c r="AS71" s="211"/>
      <c r="AT71" s="211"/>
      <c r="AU71" s="211"/>
      <c r="AV71" s="211"/>
      <c r="BE71" s="109"/>
      <c r="BF71" s="109"/>
      <c r="BI71" s="105"/>
      <c r="BJ71" s="109"/>
    </row>
    <row r="72" spans="1:1024" ht="18" customHeight="1">
      <c r="A72" s="93"/>
      <c r="B72" s="109"/>
      <c r="C72" s="109"/>
      <c r="D72" s="109"/>
      <c r="E72" s="109"/>
      <c r="F72" s="109"/>
      <c r="G72" s="109"/>
      <c r="H72" s="153" t="s">
        <v>60</v>
      </c>
      <c r="I72"/>
      <c r="J72" s="109" t="str">
        <f>FIXED(AD34,0)&amp;" × 1.10"</f>
        <v>13,088,500 × 1.10</v>
      </c>
      <c r="K72" s="109"/>
      <c r="L72" s="109"/>
      <c r="M72" s="109"/>
      <c r="N72" s="109"/>
      <c r="O72" s="82"/>
      <c r="P72" s="82"/>
      <c r="Q72" s="82"/>
      <c r="R72" s="82"/>
      <c r="S72" s="82"/>
      <c r="T72" s="154"/>
      <c r="U72" s="109"/>
      <c r="V72" s="109"/>
      <c r="W72" s="109"/>
      <c r="X72" s="109"/>
      <c r="Y72" s="109"/>
      <c r="Z72" s="109"/>
      <c r="AA72" s="109"/>
      <c r="AB72" s="109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 s="109"/>
      <c r="BF72" s="109"/>
      <c r="BG72" s="109"/>
      <c r="BH72" s="109"/>
      <c r="BI72" s="155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8" customHeight="1">
      <c r="A73" s="93"/>
      <c r="B73" s="109"/>
      <c r="C73" s="109"/>
      <c r="D73" s="109"/>
      <c r="E73" s="109"/>
      <c r="F73" s="109"/>
      <c r="G73" s="109"/>
      <c r="H73" s="153" t="s">
        <v>60</v>
      </c>
      <c r="I73"/>
      <c r="J73" s="171">
        <f>ROUNDDOWN(AD34*1.1,0)</f>
        <v>14397350</v>
      </c>
      <c r="K73" s="171"/>
      <c r="L73" s="171"/>
      <c r="M73" s="171"/>
      <c r="N73" s="171"/>
      <c r="O73" s="171"/>
      <c r="P73" s="171"/>
      <c r="Q73" s="109"/>
      <c r="R73" s="109" t="s">
        <v>62</v>
      </c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/>
      <c r="AD73"/>
      <c r="AE73"/>
      <c r="AF73" s="94"/>
      <c r="AG73"/>
      <c r="AH73"/>
      <c r="AI73"/>
      <c r="AJ73" s="94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 s="109"/>
      <c r="BF73" s="109"/>
      <c r="BG73" s="109"/>
      <c r="BH73" s="109"/>
      <c r="BI73" s="105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9" customHeight="1">
      <c r="A74" s="93"/>
      <c r="B74" s="109"/>
      <c r="C74" s="109"/>
      <c r="D74" s="109"/>
      <c r="E74" s="109"/>
      <c r="F74" s="109"/>
      <c r="G74" s="109"/>
      <c r="H74" s="85"/>
      <c r="I74"/>
      <c r="J74" s="85"/>
      <c r="K74" s="85"/>
      <c r="L74" s="85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/>
      <c r="AB74"/>
      <c r="AC74"/>
      <c r="AD74" s="94"/>
      <c r="AE74"/>
      <c r="AF74"/>
      <c r="AG74"/>
      <c r="AH74" s="9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 s="109"/>
      <c r="BD74" s="109"/>
      <c r="BE74" s="109"/>
      <c r="BF74" s="109"/>
      <c r="BG74" s="109"/>
      <c r="BH74" s="109"/>
      <c r="BI74" s="105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s="109" customFormat="1" ht="18" customHeight="1">
      <c r="B75" s="109" t="str">
        <f>"（2）価格変動後の金額（納入実績ベース）：M変更"&amp;TEXT(BG14,0)</f>
        <v>（2）価格変動後の金額（納入実績ベース）：M変更鋼材類</v>
      </c>
      <c r="BI75" s="105"/>
      <c r="BJ75" s="93"/>
    </row>
    <row r="76" spans="1:1024" s="93" customFormat="1" ht="18" customHeight="1">
      <c r="B76" s="109"/>
      <c r="C76" s="109"/>
      <c r="D76" s="152" t="str">
        <f>"Ｍ変更"&amp;TEXT(BG14,0)</f>
        <v>Ｍ変更鋼材類</v>
      </c>
      <c r="E76" s="109"/>
      <c r="F76" s="109"/>
      <c r="G76" s="109"/>
      <c r="H76" s="153" t="s">
        <v>60</v>
      </c>
      <c r="J76" s="93" t="s">
        <v>63</v>
      </c>
      <c r="BD76" s="109"/>
      <c r="BE76" s="109"/>
      <c r="BF76" s="109"/>
      <c r="BG76" s="109"/>
      <c r="BI76" s="105"/>
    </row>
    <row r="77" spans="1:1024" s="93" customFormat="1" ht="18" customHeight="1">
      <c r="B77"/>
      <c r="C77"/>
      <c r="D77"/>
      <c r="E77"/>
      <c r="F77"/>
      <c r="G77"/>
      <c r="H77" s="93" t="s">
        <v>60</v>
      </c>
      <c r="J77" s="109" t="str">
        <f>FIXED(AY65,0)&amp;" × 1.10"</f>
        <v>15,131,850 × 1.10</v>
      </c>
      <c r="K77" s="109"/>
      <c r="L77" s="109"/>
      <c r="M77" s="109"/>
      <c r="N77" s="109"/>
      <c r="O77" s="82"/>
      <c r="P77" s="82"/>
      <c r="Q77" s="82"/>
      <c r="R77" s="82"/>
      <c r="S77" s="82"/>
      <c r="T77" s="154"/>
      <c r="U77" s="109"/>
      <c r="V77" s="109"/>
      <c r="W77" s="109"/>
      <c r="X77" s="109"/>
      <c r="BD77" s="109"/>
      <c r="BE77" s="109"/>
      <c r="BF77" s="109"/>
      <c r="BG77" s="109"/>
      <c r="BI77" s="105"/>
    </row>
    <row r="78" spans="1:1024" s="93" customFormat="1" ht="18" customHeight="1">
      <c r="B78"/>
      <c r="C78"/>
      <c r="D78"/>
      <c r="E78"/>
      <c r="F78"/>
      <c r="G78"/>
      <c r="H78" s="93" t="s">
        <v>60</v>
      </c>
      <c r="J78" s="171">
        <f>ROUNDDOWN(AY65*1.1,0)</f>
        <v>16645035</v>
      </c>
      <c r="K78" s="171"/>
      <c r="L78" s="171"/>
      <c r="M78" s="171"/>
      <c r="N78" s="171"/>
      <c r="O78" s="171"/>
      <c r="P78" s="171"/>
      <c r="Q78" s="109"/>
      <c r="R78" s="109" t="s">
        <v>62</v>
      </c>
      <c r="S78" s="109"/>
      <c r="T78" s="109"/>
      <c r="U78" s="109"/>
      <c r="V78" s="109"/>
      <c r="W78" s="109"/>
      <c r="X78" s="109"/>
      <c r="BD78" s="109"/>
      <c r="BE78" s="109"/>
      <c r="BF78" s="109"/>
      <c r="BG78" s="109"/>
      <c r="BI78" s="105"/>
    </row>
    <row r="79" spans="1:1024" ht="9" customHeight="1">
      <c r="A79" s="93"/>
      <c r="B79"/>
      <c r="C79"/>
      <c r="D79"/>
      <c r="E79"/>
      <c r="F79"/>
      <c r="G79"/>
      <c r="H79"/>
      <c r="I79" s="85"/>
      <c r="J79" s="85"/>
      <c r="K79" s="85"/>
      <c r="L79" s="85"/>
      <c r="M79" s="85"/>
      <c r="N79"/>
      <c r="O79"/>
      <c r="P79"/>
      <c r="Q79"/>
      <c r="R79"/>
      <c r="S79"/>
      <c r="T79"/>
      <c r="U79"/>
      <c r="V79"/>
      <c r="W79"/>
      <c r="X79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109"/>
      <c r="BE79" s="109"/>
      <c r="BF79" s="109"/>
      <c r="BG79" s="109"/>
      <c r="BH79"/>
      <c r="BI79" s="105"/>
      <c r="BJ79"/>
      <c r="BK79"/>
      <c r="BL79"/>
    </row>
    <row r="80" spans="1:1024" ht="18" customHeight="1">
      <c r="A80" s="93"/>
      <c r="B80" s="93" t="s">
        <v>64</v>
      </c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109"/>
      <c r="BD80" s="109"/>
      <c r="BE80" s="109"/>
      <c r="BF80" s="109"/>
      <c r="BG80"/>
      <c r="BH80"/>
      <c r="BI80" s="105"/>
      <c r="BJ80"/>
      <c r="BK80"/>
      <c r="BL80"/>
    </row>
    <row r="81" spans="1:64" ht="18" customHeight="1">
      <c r="A81" s="93"/>
      <c r="C81" s="109"/>
      <c r="D81" s="109"/>
      <c r="E81" s="156" t="s">
        <v>65</v>
      </c>
      <c r="F81" s="209" t="str">
        <f>D76</f>
        <v>Ｍ変更鋼材類</v>
      </c>
      <c r="G81" s="209"/>
      <c r="H81" s="209"/>
      <c r="I81" s="209"/>
      <c r="J81" s="209"/>
      <c r="K81" s="209"/>
      <c r="L81" s="208" t="s">
        <v>66</v>
      </c>
      <c r="M81" s="208"/>
      <c r="N81" s="209" t="str">
        <f>D71</f>
        <v>Ｍ当初鋼材類</v>
      </c>
      <c r="O81" s="209"/>
      <c r="P81" s="209"/>
      <c r="Q81" s="209"/>
      <c r="R81" s="209"/>
      <c r="S81" s="209"/>
      <c r="T81" s="109" t="s">
        <v>67</v>
      </c>
      <c r="U81" s="208" t="s">
        <v>66</v>
      </c>
      <c r="V81" s="208"/>
      <c r="W81" s="208" t="s">
        <v>68</v>
      </c>
      <c r="X81" s="208"/>
      <c r="Y81" s="208"/>
      <c r="Z81" s="208"/>
      <c r="AA81" s="208"/>
      <c r="AB81" s="208"/>
      <c r="AC81" s="209" t="s">
        <v>69</v>
      </c>
      <c r="AD81" s="209"/>
      <c r="AE81" s="210">
        <v>1</v>
      </c>
      <c r="AF81" s="210"/>
      <c r="AG81" s="157" t="s">
        <v>70</v>
      </c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09"/>
      <c r="BH81" s="109"/>
      <c r="BI81" s="155"/>
      <c r="BJ81" s="109"/>
      <c r="BK81" s="109"/>
      <c r="BL81" s="109"/>
    </row>
    <row r="82" spans="1:64" ht="18" customHeight="1">
      <c r="A82" s="93"/>
      <c r="C82" s="109"/>
      <c r="D82" s="158" t="s">
        <v>60</v>
      </c>
      <c r="E82" s="156" t="s">
        <v>65</v>
      </c>
      <c r="F82" s="207">
        <f>J78</f>
        <v>16645035</v>
      </c>
      <c r="G82" s="207"/>
      <c r="H82" s="207"/>
      <c r="I82" s="207"/>
      <c r="J82" s="207"/>
      <c r="K82" s="207"/>
      <c r="L82" s="208" t="s">
        <v>66</v>
      </c>
      <c r="M82" s="208"/>
      <c r="N82" s="207">
        <f>J73</f>
        <v>14397350</v>
      </c>
      <c r="O82" s="207"/>
      <c r="P82" s="207"/>
      <c r="Q82" s="207"/>
      <c r="R82" s="207"/>
      <c r="S82" s="207"/>
      <c r="T82" s="109" t="s">
        <v>67</v>
      </c>
      <c r="U82" s="208" t="s">
        <v>66</v>
      </c>
      <c r="V82" s="208"/>
      <c r="W82" s="207">
        <f>V15</f>
        <v>147000000</v>
      </c>
      <c r="X82" s="207"/>
      <c r="Y82" s="207"/>
      <c r="Z82" s="207"/>
      <c r="AA82" s="207"/>
      <c r="AB82" s="207"/>
      <c r="AC82" s="209" t="s">
        <v>69</v>
      </c>
      <c r="AD82" s="209"/>
      <c r="AE82" s="210">
        <v>1</v>
      </c>
      <c r="AF82" s="210"/>
      <c r="AG82" s="157" t="s">
        <v>70</v>
      </c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55"/>
      <c r="BJ82" s="109"/>
      <c r="BK82" s="109"/>
      <c r="BL82" s="109"/>
    </row>
    <row r="83" spans="1:64" ht="18" customHeight="1">
      <c r="A83" s="93"/>
      <c r="C83" s="109"/>
      <c r="D83" s="158" t="s">
        <v>60</v>
      </c>
      <c r="E83" s="109"/>
      <c r="F83" s="207">
        <f>F82-N82</f>
        <v>2247685</v>
      </c>
      <c r="G83" s="207"/>
      <c r="H83" s="207"/>
      <c r="I83" s="207"/>
      <c r="J83" s="207"/>
      <c r="K83" s="207"/>
      <c r="L83" s="208" t="s">
        <v>66</v>
      </c>
      <c r="M83" s="208"/>
      <c r="N83" s="207">
        <f>ROUNDDOWN(W82*0.01,0)</f>
        <v>1470000</v>
      </c>
      <c r="O83" s="207"/>
      <c r="P83" s="207"/>
      <c r="Q83" s="207"/>
      <c r="R83" s="207"/>
      <c r="S83" s="207"/>
      <c r="T83" s="109"/>
      <c r="U83" s="109"/>
      <c r="V83"/>
      <c r="W83"/>
      <c r="X83"/>
      <c r="Y83"/>
      <c r="Z83"/>
      <c r="AA83"/>
      <c r="AB83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5"/>
    </row>
    <row r="84" spans="1:64" ht="18" customHeight="1">
      <c r="A84" s="93"/>
      <c r="C84" s="109"/>
      <c r="D84" s="158" t="s">
        <v>60</v>
      </c>
      <c r="E84" s="109"/>
      <c r="F84" s="207">
        <f>F83-N83</f>
        <v>777685</v>
      </c>
      <c r="G84" s="207"/>
      <c r="H84" s="207"/>
      <c r="I84" s="207"/>
      <c r="J84" s="207"/>
      <c r="K84" s="207"/>
      <c r="L84" s="165" t="str">
        <f>IF(F84&gt;0,"＞","≦")</f>
        <v>＞</v>
      </c>
      <c r="M84" s="165"/>
      <c r="N84" s="164">
        <v>0</v>
      </c>
      <c r="O84" s="164"/>
      <c r="P84" s="164"/>
      <c r="Q84" s="164"/>
      <c r="R84" s="164"/>
      <c r="S84" s="164"/>
      <c r="T84" s="5"/>
      <c r="U84" s="166" t="str">
        <f>IF(V15=0,"",IF(F84&gt;0,"∴ ["&amp;BI14&amp;"]について、単品スライド（増額）の対象となる可能性がある","∴ [ "&amp;BI14&amp;" ]について、単品スライド（増額）の対象とはならない"))</f>
        <v>∴ [6]について、単品スライド（増額）の対象となる可能性がある</v>
      </c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09"/>
      <c r="BG84" s="109"/>
      <c r="BH84"/>
      <c r="BI84" s="105"/>
    </row>
  </sheetData>
  <mergeCells count="485">
    <mergeCell ref="U1:AK2"/>
    <mergeCell ref="AR2:AS2"/>
    <mergeCell ref="AT2:AU2"/>
    <mergeCell ref="AV2:AW2"/>
    <mergeCell ref="AX2:AY2"/>
    <mergeCell ref="AZ2:BA2"/>
    <mergeCell ref="BB2:BC2"/>
    <mergeCell ref="BD2:BE2"/>
    <mergeCell ref="AG4:AL4"/>
    <mergeCell ref="AG5:AL5"/>
    <mergeCell ref="AM5:BE5"/>
    <mergeCell ref="H6:AD7"/>
    <mergeCell ref="AG6:AL6"/>
    <mergeCell ref="AM6:BE6"/>
    <mergeCell ref="AG7:AL7"/>
    <mergeCell ref="AM7:BB7"/>
    <mergeCell ref="H9:N9"/>
    <mergeCell ref="P9:AC9"/>
    <mergeCell ref="V12:AB12"/>
    <mergeCell ref="V13:AB13"/>
    <mergeCell ref="V14:AB14"/>
    <mergeCell ref="V15:AB15"/>
    <mergeCell ref="B21:I23"/>
    <mergeCell ref="J21:S23"/>
    <mergeCell ref="T21:U23"/>
    <mergeCell ref="V21:AC21"/>
    <mergeCell ref="AD21:AE21"/>
    <mergeCell ref="V22:Z23"/>
    <mergeCell ref="AA22:AC23"/>
    <mergeCell ref="AD22:AJ23"/>
    <mergeCell ref="B24:I24"/>
    <mergeCell ref="J24:S24"/>
    <mergeCell ref="T24:U24"/>
    <mergeCell ref="V24:Z24"/>
    <mergeCell ref="AA24:AC24"/>
    <mergeCell ref="AD24:AJ24"/>
    <mergeCell ref="B25:I25"/>
    <mergeCell ref="J25:S25"/>
    <mergeCell ref="T25:U25"/>
    <mergeCell ref="V25:Z25"/>
    <mergeCell ref="AA25:AC25"/>
    <mergeCell ref="AD25:AJ25"/>
    <mergeCell ref="B26:I26"/>
    <mergeCell ref="J26:S26"/>
    <mergeCell ref="T26:U26"/>
    <mergeCell ref="V26:Z26"/>
    <mergeCell ref="AA26:AC26"/>
    <mergeCell ref="AD26:AJ26"/>
    <mergeCell ref="B27:I27"/>
    <mergeCell ref="J27:S27"/>
    <mergeCell ref="T27:U27"/>
    <mergeCell ref="V27:Z27"/>
    <mergeCell ref="AA27:AC27"/>
    <mergeCell ref="AD27:AJ27"/>
    <mergeCell ref="B28:I28"/>
    <mergeCell ref="J28:S28"/>
    <mergeCell ref="T28:U28"/>
    <mergeCell ref="V28:Z28"/>
    <mergeCell ref="AA28:AC28"/>
    <mergeCell ref="AD28:AJ28"/>
    <mergeCell ref="B29:I29"/>
    <mergeCell ref="J29:S29"/>
    <mergeCell ref="T29:U29"/>
    <mergeCell ref="V29:Z29"/>
    <mergeCell ref="AA29:AC29"/>
    <mergeCell ref="AD29:AJ29"/>
    <mergeCell ref="B30:I30"/>
    <mergeCell ref="J30:S30"/>
    <mergeCell ref="T30:U30"/>
    <mergeCell ref="V30:Z30"/>
    <mergeCell ref="AA30:AC30"/>
    <mergeCell ref="AD30:AJ30"/>
    <mergeCell ref="B31:I31"/>
    <mergeCell ref="J31:S31"/>
    <mergeCell ref="T31:U31"/>
    <mergeCell ref="V31:Z31"/>
    <mergeCell ref="AA31:AC31"/>
    <mergeCell ref="AD31:AJ31"/>
    <mergeCell ref="B32:I32"/>
    <mergeCell ref="J32:S32"/>
    <mergeCell ref="T32:U32"/>
    <mergeCell ref="V32:Z32"/>
    <mergeCell ref="AA32:AC32"/>
    <mergeCell ref="AD32:AJ32"/>
    <mergeCell ref="B33:I33"/>
    <mergeCell ref="J33:S33"/>
    <mergeCell ref="T33:U33"/>
    <mergeCell ref="V33:Z33"/>
    <mergeCell ref="AA33:AC33"/>
    <mergeCell ref="AD33:AJ33"/>
    <mergeCell ref="AZ40:BB40"/>
    <mergeCell ref="BC40:BE40"/>
    <mergeCell ref="V34:AC34"/>
    <mergeCell ref="AD34:AJ34"/>
    <mergeCell ref="B38:I40"/>
    <mergeCell ref="J38:S40"/>
    <mergeCell ref="T38:U40"/>
    <mergeCell ref="V38:AA38"/>
    <mergeCell ref="AB38:AG38"/>
    <mergeCell ref="AH38:AM38"/>
    <mergeCell ref="AN38:AS38"/>
    <mergeCell ref="V41:X41"/>
    <mergeCell ref="Y41:AA41"/>
    <mergeCell ref="AB41:AD41"/>
    <mergeCell ref="AE41:AG41"/>
    <mergeCell ref="AH41:AJ41"/>
    <mergeCell ref="AK41:AM41"/>
    <mergeCell ref="AT38:AY38"/>
    <mergeCell ref="AZ38:BE38"/>
    <mergeCell ref="V39:W39"/>
    <mergeCell ref="AB39:AC39"/>
    <mergeCell ref="AH39:AI39"/>
    <mergeCell ref="AN39:AO39"/>
    <mergeCell ref="AT39:AU39"/>
    <mergeCell ref="AZ39:BA39"/>
    <mergeCell ref="V40:X40"/>
    <mergeCell ref="Y40:AA40"/>
    <mergeCell ref="AB40:AD40"/>
    <mergeCell ref="AE40:AG40"/>
    <mergeCell ref="AH40:AJ40"/>
    <mergeCell ref="AK40:AM40"/>
    <mergeCell ref="AN40:AP40"/>
    <mergeCell ref="AQ40:AS40"/>
    <mergeCell ref="AT40:AV40"/>
    <mergeCell ref="AW40:AY40"/>
    <mergeCell ref="AN41:AP41"/>
    <mergeCell ref="AQ41:AS41"/>
    <mergeCell ref="AT41:AV41"/>
    <mergeCell ref="AW41:AY41"/>
    <mergeCell ref="AZ41:BB41"/>
    <mergeCell ref="BC41:BE41"/>
    <mergeCell ref="B42:I42"/>
    <mergeCell ref="J42:S42"/>
    <mergeCell ref="T42:U42"/>
    <mergeCell ref="V42:X42"/>
    <mergeCell ref="Y42:AA42"/>
    <mergeCell ref="AB42:AD42"/>
    <mergeCell ref="AE42:AG42"/>
    <mergeCell ref="AH42:AJ42"/>
    <mergeCell ref="AK42:AM42"/>
    <mergeCell ref="AN42:AP42"/>
    <mergeCell ref="AQ42:AS42"/>
    <mergeCell ref="AT42:AV42"/>
    <mergeCell ref="AW42:AY42"/>
    <mergeCell ref="AZ42:BB42"/>
    <mergeCell ref="BC42:BE42"/>
    <mergeCell ref="B41:I41"/>
    <mergeCell ref="J41:S41"/>
    <mergeCell ref="T41:U41"/>
    <mergeCell ref="AW43:AY43"/>
    <mergeCell ref="AZ43:BB43"/>
    <mergeCell ref="BC43:BE43"/>
    <mergeCell ref="B44:I44"/>
    <mergeCell ref="J44:S44"/>
    <mergeCell ref="T44:U44"/>
    <mergeCell ref="V44:X44"/>
    <mergeCell ref="Y44:AA44"/>
    <mergeCell ref="AB44:AD44"/>
    <mergeCell ref="AE44:AG44"/>
    <mergeCell ref="AH44:AJ44"/>
    <mergeCell ref="AK44:AM44"/>
    <mergeCell ref="AN44:AP44"/>
    <mergeCell ref="AQ44:AS44"/>
    <mergeCell ref="AT44:AV44"/>
    <mergeCell ref="AW44:AY44"/>
    <mergeCell ref="AZ44:BB44"/>
    <mergeCell ref="BC44:BE44"/>
    <mergeCell ref="B43:I43"/>
    <mergeCell ref="J43:S43"/>
    <mergeCell ref="T43:U43"/>
    <mergeCell ref="V43:X43"/>
    <mergeCell ref="Y43:AA43"/>
    <mergeCell ref="AB43:AD43"/>
    <mergeCell ref="AE45:AG45"/>
    <mergeCell ref="AH45:AJ45"/>
    <mergeCell ref="AK45:AM45"/>
    <mergeCell ref="AN43:AP43"/>
    <mergeCell ref="AQ43:AS43"/>
    <mergeCell ref="AT43:AV43"/>
    <mergeCell ref="AE43:AG43"/>
    <mergeCell ref="AH43:AJ43"/>
    <mergeCell ref="AK43:AM43"/>
    <mergeCell ref="AN45:AP45"/>
    <mergeCell ref="AQ45:AS45"/>
    <mergeCell ref="AT45:AV45"/>
    <mergeCell ref="AW45:AY45"/>
    <mergeCell ref="AZ45:BB45"/>
    <mergeCell ref="BC45:BE45"/>
    <mergeCell ref="B46:I46"/>
    <mergeCell ref="J46:S46"/>
    <mergeCell ref="T46:U46"/>
    <mergeCell ref="V46:X46"/>
    <mergeCell ref="Y46:AA46"/>
    <mergeCell ref="AB46:AD46"/>
    <mergeCell ref="AE46:AG46"/>
    <mergeCell ref="AH46:AJ46"/>
    <mergeCell ref="AK46:AM46"/>
    <mergeCell ref="AN46:AP46"/>
    <mergeCell ref="AQ46:AS46"/>
    <mergeCell ref="AT46:AV46"/>
    <mergeCell ref="AW46:AY46"/>
    <mergeCell ref="AZ46:BB46"/>
    <mergeCell ref="BC46:BE46"/>
    <mergeCell ref="B45:I45"/>
    <mergeCell ref="J45:S45"/>
    <mergeCell ref="T45:U45"/>
    <mergeCell ref="V45:X45"/>
    <mergeCell ref="Y45:AA45"/>
    <mergeCell ref="AB45:AD45"/>
    <mergeCell ref="AW47:AY47"/>
    <mergeCell ref="AZ47:BB47"/>
    <mergeCell ref="BC47:BE47"/>
    <mergeCell ref="B48:I48"/>
    <mergeCell ref="J48:S48"/>
    <mergeCell ref="T48:U48"/>
    <mergeCell ref="V48:X48"/>
    <mergeCell ref="Y48:AA48"/>
    <mergeCell ref="AB48:AD48"/>
    <mergeCell ref="AE48:AG48"/>
    <mergeCell ref="AH48:AJ48"/>
    <mergeCell ref="AK48:AM48"/>
    <mergeCell ref="AN48:AP48"/>
    <mergeCell ref="AQ48:AS48"/>
    <mergeCell ref="AT48:AV48"/>
    <mergeCell ref="AW48:AY48"/>
    <mergeCell ref="AZ48:BB48"/>
    <mergeCell ref="BC48:BE48"/>
    <mergeCell ref="B47:I47"/>
    <mergeCell ref="J47:S47"/>
    <mergeCell ref="T47:U47"/>
    <mergeCell ref="V47:X47"/>
    <mergeCell ref="Y47:AA47"/>
    <mergeCell ref="AB47:AD47"/>
    <mergeCell ref="AE49:AG49"/>
    <mergeCell ref="AH49:AJ49"/>
    <mergeCell ref="AK49:AM49"/>
    <mergeCell ref="AN47:AP47"/>
    <mergeCell ref="AQ47:AS47"/>
    <mergeCell ref="AT47:AV47"/>
    <mergeCell ref="AE47:AG47"/>
    <mergeCell ref="AH47:AJ47"/>
    <mergeCell ref="AK47:AM47"/>
    <mergeCell ref="AN49:AP49"/>
    <mergeCell ref="AQ49:AS49"/>
    <mergeCell ref="AT49:AV49"/>
    <mergeCell ref="AW49:AY49"/>
    <mergeCell ref="AZ49:BB49"/>
    <mergeCell ref="BC49:BE49"/>
    <mergeCell ref="B50:I50"/>
    <mergeCell ref="J50:S50"/>
    <mergeCell ref="T50:U50"/>
    <mergeCell ref="V50:X50"/>
    <mergeCell ref="Y50:AA50"/>
    <mergeCell ref="AB50:AD50"/>
    <mergeCell ref="AE50:AG50"/>
    <mergeCell ref="AH50:AJ50"/>
    <mergeCell ref="AK50:AM50"/>
    <mergeCell ref="AN50:AP50"/>
    <mergeCell ref="AQ50:AS50"/>
    <mergeCell ref="AT50:AV50"/>
    <mergeCell ref="AW50:AY50"/>
    <mergeCell ref="AZ50:BB50"/>
    <mergeCell ref="BC50:BE50"/>
    <mergeCell ref="B49:I49"/>
    <mergeCell ref="J49:S49"/>
    <mergeCell ref="T49:U49"/>
    <mergeCell ref="V49:X49"/>
    <mergeCell ref="Y49:AA49"/>
    <mergeCell ref="AB49:AD49"/>
    <mergeCell ref="AH52:AM52"/>
    <mergeCell ref="AN52:AS53"/>
    <mergeCell ref="AT52:BE53"/>
    <mergeCell ref="D53:E53"/>
    <mergeCell ref="J53:K53"/>
    <mergeCell ref="P53:Q53"/>
    <mergeCell ref="V53:W53"/>
    <mergeCell ref="AB53:AC53"/>
    <mergeCell ref="AH53:AI53"/>
    <mergeCell ref="J54:L54"/>
    <mergeCell ref="M54:O54"/>
    <mergeCell ref="P54:R54"/>
    <mergeCell ref="S54:U54"/>
    <mergeCell ref="V54:X54"/>
    <mergeCell ref="Y54:AA54"/>
    <mergeCell ref="AB54:AD54"/>
    <mergeCell ref="D52:I52"/>
    <mergeCell ref="J52:O52"/>
    <mergeCell ref="P52:U52"/>
    <mergeCell ref="V52:AA52"/>
    <mergeCell ref="AB52:AG52"/>
    <mergeCell ref="AE54:AG54"/>
    <mergeCell ref="AH54:AJ54"/>
    <mergeCell ref="AK54:AM54"/>
    <mergeCell ref="AN54:AP54"/>
    <mergeCell ref="AQ54:AS54"/>
    <mergeCell ref="AT54:AX54"/>
    <mergeCell ref="AY54:BE54"/>
    <mergeCell ref="D55:F55"/>
    <mergeCell ref="G55:I55"/>
    <mergeCell ref="J55:L55"/>
    <mergeCell ref="M55:O55"/>
    <mergeCell ref="P55:R55"/>
    <mergeCell ref="S55:U55"/>
    <mergeCell ref="V55:X55"/>
    <mergeCell ref="Y55:AA55"/>
    <mergeCell ref="AB55:AD55"/>
    <mergeCell ref="AE55:AG55"/>
    <mergeCell ref="AH55:AJ55"/>
    <mergeCell ref="AK55:AM55"/>
    <mergeCell ref="AN55:AP55"/>
    <mergeCell ref="AQ55:AS55"/>
    <mergeCell ref="AT55:AX55"/>
    <mergeCell ref="AY55:BE55"/>
    <mergeCell ref="D54:F54"/>
    <mergeCell ref="G54:I54"/>
    <mergeCell ref="AH56:AJ56"/>
    <mergeCell ref="AK56:AM56"/>
    <mergeCell ref="AN56:AP56"/>
    <mergeCell ref="AQ56:AS56"/>
    <mergeCell ref="AT56:AX56"/>
    <mergeCell ref="AY56:BE56"/>
    <mergeCell ref="D57:F57"/>
    <mergeCell ref="G57:I57"/>
    <mergeCell ref="J57:L57"/>
    <mergeCell ref="M57:O57"/>
    <mergeCell ref="P57:R57"/>
    <mergeCell ref="S57:U57"/>
    <mergeCell ref="V57:X57"/>
    <mergeCell ref="Y57:AA57"/>
    <mergeCell ref="AB57:AD57"/>
    <mergeCell ref="AE57:AG57"/>
    <mergeCell ref="AH57:AJ57"/>
    <mergeCell ref="AK57:AM57"/>
    <mergeCell ref="AN57:AP57"/>
    <mergeCell ref="AQ57:AS57"/>
    <mergeCell ref="AT57:AX57"/>
    <mergeCell ref="AY57:BE57"/>
    <mergeCell ref="D56:F56"/>
    <mergeCell ref="G56:I56"/>
    <mergeCell ref="J58:L58"/>
    <mergeCell ref="M58:O58"/>
    <mergeCell ref="P58:R58"/>
    <mergeCell ref="S58:U58"/>
    <mergeCell ref="V58:X58"/>
    <mergeCell ref="Y58:AA58"/>
    <mergeCell ref="AB58:AD58"/>
    <mergeCell ref="AE56:AG56"/>
    <mergeCell ref="J56:L56"/>
    <mergeCell ref="M56:O56"/>
    <mergeCell ref="P56:R56"/>
    <mergeCell ref="S56:U56"/>
    <mergeCell ref="V56:X56"/>
    <mergeCell ref="Y56:AA56"/>
    <mergeCell ref="AB56:AD56"/>
    <mergeCell ref="AE58:AG58"/>
    <mergeCell ref="AH58:AJ58"/>
    <mergeCell ref="AK58:AM58"/>
    <mergeCell ref="AN58:AP58"/>
    <mergeCell ref="AQ58:AS58"/>
    <mergeCell ref="AT58:AX58"/>
    <mergeCell ref="AY58:BE58"/>
    <mergeCell ref="D59:F59"/>
    <mergeCell ref="G59:I59"/>
    <mergeCell ref="J59:L59"/>
    <mergeCell ref="M59:O59"/>
    <mergeCell ref="P59:R59"/>
    <mergeCell ref="S59:U59"/>
    <mergeCell ref="V59:X59"/>
    <mergeCell ref="Y59:AA59"/>
    <mergeCell ref="AB59:AD59"/>
    <mergeCell ref="AE59:AG59"/>
    <mergeCell ref="AH59:AJ59"/>
    <mergeCell ref="AK59:AM59"/>
    <mergeCell ref="AN59:AP59"/>
    <mergeCell ref="AQ59:AS59"/>
    <mergeCell ref="AT59:AX59"/>
    <mergeCell ref="AY59:BE59"/>
    <mergeCell ref="D58:F58"/>
    <mergeCell ref="G58:I58"/>
    <mergeCell ref="AH60:AJ60"/>
    <mergeCell ref="AK60:AM60"/>
    <mergeCell ref="AN60:AP60"/>
    <mergeCell ref="AQ60:AS60"/>
    <mergeCell ref="AT60:AX60"/>
    <mergeCell ref="AY60:BE60"/>
    <mergeCell ref="D61:F61"/>
    <mergeCell ref="G61:I61"/>
    <mergeCell ref="J61:L61"/>
    <mergeCell ref="M61:O61"/>
    <mergeCell ref="P61:R61"/>
    <mergeCell ref="S61:U61"/>
    <mergeCell ref="V61:X61"/>
    <mergeCell ref="Y61:AA61"/>
    <mergeCell ref="AB61:AD61"/>
    <mergeCell ref="AE61:AG61"/>
    <mergeCell ref="AH61:AJ61"/>
    <mergeCell ref="AK61:AM61"/>
    <mergeCell ref="AN61:AP61"/>
    <mergeCell ref="AQ61:AS61"/>
    <mergeCell ref="AT61:AX61"/>
    <mergeCell ref="AY61:BE61"/>
    <mergeCell ref="D60:F60"/>
    <mergeCell ref="G60:I60"/>
    <mergeCell ref="J62:L62"/>
    <mergeCell ref="M62:O62"/>
    <mergeCell ref="P62:R62"/>
    <mergeCell ref="S62:U62"/>
    <mergeCell ref="V62:X62"/>
    <mergeCell ref="Y62:AA62"/>
    <mergeCell ref="AB62:AD62"/>
    <mergeCell ref="AE60:AG60"/>
    <mergeCell ref="J60:L60"/>
    <mergeCell ref="M60:O60"/>
    <mergeCell ref="P60:R60"/>
    <mergeCell ref="S60:U60"/>
    <mergeCell ref="V60:X60"/>
    <mergeCell ref="Y60:AA60"/>
    <mergeCell ref="AB60:AD60"/>
    <mergeCell ref="AE62:AG62"/>
    <mergeCell ref="AH62:AJ62"/>
    <mergeCell ref="AK62:AM62"/>
    <mergeCell ref="AN62:AP62"/>
    <mergeCell ref="AQ62:AS62"/>
    <mergeCell ref="AT62:AX62"/>
    <mergeCell ref="AY62:BE62"/>
    <mergeCell ref="D63:F63"/>
    <mergeCell ref="G63:I63"/>
    <mergeCell ref="J63:L63"/>
    <mergeCell ref="M63:O63"/>
    <mergeCell ref="P63:R63"/>
    <mergeCell ref="S63:U63"/>
    <mergeCell ref="V63:X63"/>
    <mergeCell ref="Y63:AA63"/>
    <mergeCell ref="AB63:AD63"/>
    <mergeCell ref="AE63:AG63"/>
    <mergeCell ref="AH63:AJ63"/>
    <mergeCell ref="AK63:AM63"/>
    <mergeCell ref="AN63:AP63"/>
    <mergeCell ref="AQ63:AS63"/>
    <mergeCell ref="AT63:AX63"/>
    <mergeCell ref="AY63:BE63"/>
    <mergeCell ref="D62:F62"/>
    <mergeCell ref="G62:I62"/>
    <mergeCell ref="D64:F64"/>
    <mergeCell ref="G64:I64"/>
    <mergeCell ref="J64:L64"/>
    <mergeCell ref="M64:O64"/>
    <mergeCell ref="P64:R64"/>
    <mergeCell ref="S64:U64"/>
    <mergeCell ref="V64:X64"/>
    <mergeCell ref="Y64:AA64"/>
    <mergeCell ref="AB64:AD64"/>
    <mergeCell ref="AE64:AG64"/>
    <mergeCell ref="AH64:AJ64"/>
    <mergeCell ref="AK64:AM64"/>
    <mergeCell ref="AN64:AP64"/>
    <mergeCell ref="AQ64:AS64"/>
    <mergeCell ref="AT64:AX64"/>
    <mergeCell ref="AY64:BE64"/>
    <mergeCell ref="AT65:AX65"/>
    <mergeCell ref="AY65:BE65"/>
    <mergeCell ref="AR71:AV71"/>
    <mergeCell ref="J73:P73"/>
    <mergeCell ref="J78:P78"/>
    <mergeCell ref="F81:K81"/>
    <mergeCell ref="L81:M81"/>
    <mergeCell ref="N81:S81"/>
    <mergeCell ref="U81:V81"/>
    <mergeCell ref="W81:AB81"/>
    <mergeCell ref="AC81:AD81"/>
    <mergeCell ref="AE81:AF81"/>
    <mergeCell ref="F84:K84"/>
    <mergeCell ref="L84:M84"/>
    <mergeCell ref="N84:S84"/>
    <mergeCell ref="U84:BE84"/>
    <mergeCell ref="F82:K82"/>
    <mergeCell ref="L82:M82"/>
    <mergeCell ref="N82:S82"/>
    <mergeCell ref="U82:V82"/>
    <mergeCell ref="W82:AB82"/>
    <mergeCell ref="AC82:AD82"/>
    <mergeCell ref="AE82:AF82"/>
    <mergeCell ref="F83:K83"/>
    <mergeCell ref="L83:M83"/>
    <mergeCell ref="N83:S83"/>
  </mergeCells>
  <phoneticPr fontId="24"/>
  <conditionalFormatting sqref="L84">
    <cfRule type="cellIs" dxfId="2" priority="3" operator="lessThan">
      <formula>0</formula>
    </cfRule>
  </conditionalFormatting>
  <conditionalFormatting sqref="B37:BE37">
    <cfRule type="expression" dxfId="1" priority="10">
      <formula>#REF!=2</formula>
    </cfRule>
  </conditionalFormatting>
  <conditionalFormatting sqref="P9:AC9">
    <cfRule type="expression" dxfId="0" priority="12">
      <formula>$BG$9=5</formula>
    </cfRule>
  </conditionalFormatting>
  <printOptions horizontalCentered="1"/>
  <pageMargins left="0.39374999999999999" right="0.2" top="0.43" bottom="0.25" header="0.3" footer="0.31"/>
  <pageSetup paperSize="9" scale="66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別添(対象材料集計表)</vt:lpstr>
      <vt:lpstr>別添(対象材料集計表)(記載例)</vt:lpstr>
      <vt:lpstr>'別添(対象材料集計表)'!Print_Area</vt:lpstr>
      <vt:lpstr>'別添(対象材料集計表)(記載例)'!Print_Area</vt:lpstr>
    </vt:vector>
  </TitlesOfParts>
  <Company>香川県土木部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瀧井 純子</dc:creator>
  <cp:lastModifiedBy>瀧井 純子</cp:lastModifiedBy>
  <cp:lastPrinted>2026-07-14T05:16:02Z</cp:lastPrinted>
  <dcterms:created xsi:type="dcterms:W3CDTF">2026-07-14T05:19:15Z</dcterms:created>
  <dcterms:modified xsi:type="dcterms:W3CDTF">2026-07-14T05:28:29Z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2008-07-01T07:02:02Z</dcterms:created>
  <dc:creator>C037012</dc:creator>
  <dc:description/>
  <dc:language>en-US</dc:language>
  <cp:lastModifiedBy>中村 信秀</cp:lastModifiedBy>
  <cp:lastPrinted>2016-12-05T07:54:01Z</cp:lastPrinted>
  <dcterms:modified xsi:type="dcterms:W3CDTF">2024-09-05T05:48:52Z</dcterms:modified>
  <cp:revision>0</cp:revision>
  <dc:subject/>
  <dc:title/>
</cp:coreProperties>
</file>