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oavfs026\Public\総務部\財務課\行革・財政係\財政係\zaisei\（総）決算\財政状況資料集\R06決算\05　県確認・修正\"/>
    </mc:Choice>
  </mc:AlternateContent>
  <xr:revisionPtr revIDLastSave="0" documentId="13_ncr:1_{616462E9-506E-494B-A3C2-BE896214EFF0}"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CO37" i="10"/>
  <c r="BE37" i="10"/>
  <c r="AM37" i="10"/>
  <c r="C37" i="10"/>
  <c r="CO36" i="10"/>
  <c r="BE36" i="10"/>
  <c r="AM36" i="10"/>
  <c r="C36" i="10"/>
  <c r="BE35" i="10"/>
  <c r="C35" i="10"/>
  <c r="CO34" i="10"/>
  <c r="CO35" i="10" s="1"/>
  <c r="BW34" i="10"/>
  <c r="BW35" i="10" s="1"/>
  <c r="BW36" i="10" s="1"/>
  <c r="BW37" i="10" s="1"/>
  <c r="BW38" i="10" s="1"/>
  <c r="C34" i="10"/>
  <c r="U34" i="10" l="1"/>
  <c r="U35" i="10" s="1"/>
  <c r="U36" i="10" s="1"/>
  <c r="U37" i="10" s="1"/>
  <c r="U38" i="10" s="1"/>
  <c r="U39"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<sst xmlns="http://schemas.openxmlformats.org/spreadsheetml/2006/main" count="1092" uniqueCount="568">
  <si>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</si>
  <si>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</si>
  <si>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</si>
  <si>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</si>
  <si>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</si>
  <si>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</si>
  <si>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</si>
  <si>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</si>
  <si>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</si>
  <si>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</si>
  <si>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</si>
  <si>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</si>
  <si>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</si>
  <si>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</si>
  <si>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</si>
  <si>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</si>
  <si>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</si>
  <si>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</si>
  <si>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</si>
  <si>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</si>
  <si>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</si>
  <si>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</si>
  <si>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</si>
  <si>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</si>
  <si>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</si>
  <si>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</si>
  <si>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</si>
  <si>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</si>
  <si>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</si>
  <si>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</si>
  <si>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</si>
  <si>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</si>
  <si>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</si>
  <si>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</si>
  <si>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</si>
  <si>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</si>
  <si>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</si>
  <si>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</si>
  <si>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</si>
  <si>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</si>
  <si>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</si>
  <si>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</si>
  <si>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</si>
  <si>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</si>
  <si>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</si>
  <si>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</si>
  <si>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</si>
  <si>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</si>
  <si>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</si>
  <si>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</si>
  <si>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</si>
  <si>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</si>
  <si>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</si>
  <si>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</si>
  <si>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</si>
  <si>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</si>
  <si>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</si>
  <si>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</si>
  <si>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</si>
  <si>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</si>
  <si>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</si>
  <si>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</si>
  <si>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</si>
  <si>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</si>
  <si>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</si>
  <si>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</si>
  <si>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</si>
  <si>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</si>
  <si>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</si>
  <si>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</si>
  <si>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</si>
  <si>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</si>
  <si>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</si>
  <si>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</si>
  <si>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</si>
  <si>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</si>
  <si>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</si>
  <si>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</si>
  <si>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</si>
  <si>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</si>
  <si>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</si>
  <si>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</si>
  <si>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</si>
  <si>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</si>
  <si>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</si>
  <si>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</si>
  <si>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</si>
  <si>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</si>
  <si>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</si>
  <si>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</si>
  <si>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</si>
  <si>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</si>
  <si>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</si>
  <si>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</si>
  <si>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</si>
  <si>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</si>
  <si>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</si>
  <si>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</si>
  <si>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</si>
  <si>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</si>
  <si>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</si>
  <si>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</si>
  <si>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</si>
  <si>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</si>
  <si>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</si>
  <si>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</si>
  <si>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</si>
  <si>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</si>
  <si>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</si>
  <si>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</si>
  <si>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</si>
  <si>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</si>
  <si>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</si>
  <si>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</si>
  <si>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</si>
  <si>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</si>
  <si>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</si>
  <si>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</si>
  <si>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</si>
  <si>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</si>
  <si>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</si>
  <si>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</si>
  <si>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</si>
  <si>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</si>
  <si>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</si>
  <si>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</si>
  <si>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</si>
  <si>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</si>
  <si>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</si>
  <si>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</si>
  <si>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</si>
  <si>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</si>
  <si>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</si>
  <si>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</si>
  <si>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</si>
  <si>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</si>
  <si>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</si>
  <si>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</si>
  <si>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</si>
  <si>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</si>
  <si>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</si>
  <si>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</si>
  <si>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</si>
  <si>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</si>
  <si>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</si>
  <si>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</si>
  <si>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</si>
  <si>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</si>
  <si>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</si>
  <si>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</si>
  <si>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</si>
  <si>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</si>
  <si>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</si>
  <si>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</si>
  <si>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</si>
  <si>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</si>
  <si>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</si>
  <si>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</si>
  <si>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</si>
  <si>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</si>
  <si>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</si>
  <si>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</si>
  <si>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</si>
  <si>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</si>
  <si>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</si>
  <si>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</si>
  <si>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</si>
  <si>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</si>
  <si>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</si>
  <si>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</si>
  <si>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</si>
  <si>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</si>
  <si>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</si>
  <si>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</si>
  <si>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</si>
  <si>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</si>
  <si>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</si>
  <si>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</si>
  <si>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</si>
  <si>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</si>
  <si>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</si>
  <si>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</si>
  <si>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</si>
  <si>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</si>
  <si>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</si>
  <si>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</si>
  <si>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</si>
  <si>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</si>
  <si>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</si>
  <si>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</si>
  <si>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</si>
  <si>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</si>
  <si>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</si>
  <si>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</si>
  <si>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</si>
  <si>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</si>
  <si>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</si>
  <si>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</si>
  <si>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</si>
  <si>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</si>
  <si>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</si>
  <si>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</si>
  <si>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</si>
  <si>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香川県坂出市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</si>
  <si>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</si>
  <si>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</si>
  <si>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</si>
  <si>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</si>
  <si>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</si>
  <si>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</si>
  <si>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</si>
  <si>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</si>
  <si>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</si>
  <si>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</si>
  <si>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</si>
  <si>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</si>
  <si>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</si>
  <si>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</si>
  <si>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</si>
  <si>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</si>
  <si>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</si>
  <si>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</si>
  <si>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</si>
  <si>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</si>
  <si>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</si>
  <si>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</si>
  <si>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</si>
  <si>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</si>
  <si>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</si>
  <si>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</si>
  <si>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</si>
  <si>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</si>
  <si>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</si>
  <si>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</si>
  <si>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</si>
  <si>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</si>
  <si>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</si>
  <si>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</si>
  <si>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</si>
  <si>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</si>
  <si>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</si>
  <si>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</si>
  <si>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</si>
  <si>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</si>
  <si>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</si>
  <si>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</si>
  <si>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</si>
  <si>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</si>
  <si>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</si>
  <si>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</si>
  <si>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</si>
  <si>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</si>
  <si>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</si>
  <si>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</si>
  <si>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</si>
  <si>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</si>
  <si>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</si>
  <si>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</si>
  <si>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</si>
  <si>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</si>
  <si>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</si>
  <si>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</si>
  <si>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</si>
  <si>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</si>
  <si>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</si>
  <si>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</si>
  <si>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</si>
  <si>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</si>
  <si>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</si>
  <si>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</si>
  <si>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</si>
  <si>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</si>
  <si>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</si>
  <si>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</si>
  <si>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</si>
  <si>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</si>
  <si>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</si>
  <si>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</si>
  <si>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</si>
  <si>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</si>
  <si>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</si>
  <si>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</si>
  <si>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</si>
  <si>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</si>
  <si>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</si>
  <si>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</si>
  <si>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</si>
  <si>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</si>
  <si>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</si>
  <si>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</si>
  <si>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</si>
  <si>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</si>
  <si>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</si>
  <si>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</si>
  <si>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</si>
  <si>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</si>
  <si>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</si>
  <si>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</si>
  <si>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</si>
  <si>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</si>
  <si>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</si>
  <si>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</si>
  <si>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</si>
  <si>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</si>
  <si>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</si>
  <si>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</si>
  <si>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</si>
  <si>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</si>
  <si>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</si>
  <si>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</si>
  <si>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</si>
  <si>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</si>
  <si>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</si>
  <si>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</si>
  <si>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</si>
  <si>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</si>
  <si>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</si>
  <si>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</si>
  <si>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</si>
  <si>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</si>
  <si>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</si>
  <si>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</si>
  <si>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</si>
  <si>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</si>
  <si>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</si>
  <si>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</si>
  <si>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</si>
  <si>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</si>
  <si>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</si>
  <si>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</si>
  <si>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</si>
  <si>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</si>
  <si>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</si>
  <si>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</si>
  <si>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</si>
  <si>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</si>
  <si>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</si>
  <si>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</si>
  <si>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</si>
  <si>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</si>
  <si>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</si>
  <si>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</si>
  <si>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</si>
  <si>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</si>
  <si>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</si>
  <si>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</si>
  <si>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</si>
  <si>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</si>
  <si>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</si>
  <si>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</si>
  <si>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</si>
  <si>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</si>
  <si>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</si>
  <si>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</si>
  <si>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香川県坂出市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</si>
  <si>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</si>
  <si>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</si>
  <si>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</si>
  <si>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</si>
  <si>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</si>
  <si>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</si>
  <si>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</si>
  <si>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</si>
  <si>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</si>
  <si>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</si>
  <si>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</si>
  <si>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</si>
  <si>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</si>
  <si>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</si>
  <si>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</si>
  <si>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</si>
  <si>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</si>
  <si>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</si>
  <si>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</si>
  <si>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</si>
  <si>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王越診療所特別会計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</si>
  <si>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</si>
  <si>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</si>
  <si>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</si>
  <si>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</si>
  <si>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</si>
  <si>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</si>
  <si>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</si>
  <si>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</si>
  <si>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</si>
  <si>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</si>
  <si>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</si>
  <si>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</si>
  <si>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</si>
  <si>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</si>
  <si>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国民健康保険与島診療所特別会計</t>
    <phoneticPr fontId="5"/>
  </si>
  <si>
    <t>介護保険特別会計</t>
    <phoneticPr fontId="5"/>
  </si>
  <si>
    <t>介護保険介護予防支援事業特別会計</t>
    <phoneticPr fontId="5"/>
  </si>
  <si>
    <t>坂出駅北口地下駐車場事業特別会計</t>
    <phoneticPr fontId="5"/>
  </si>
  <si>
    <t>後期高齢者医療特別会計</t>
    <phoneticPr fontId="5"/>
  </si>
  <si>
    <t>病院事業会計</t>
    <phoneticPr fontId="5"/>
  </si>
  <si>
    <t>法適用企業</t>
    <phoneticPr fontId="5"/>
  </si>
  <si>
    <t>下水道事業会計</t>
    <phoneticPr fontId="5"/>
  </si>
  <si>
    <t>坂出港港湾整備事業特別会計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</si>
  <si>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</si>
  <si>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</si>
  <si>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</si>
  <si>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</si>
  <si>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</si>
  <si>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</si>
  <si>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</si>
  <si>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</si>
  <si>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</si>
  <si>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</si>
  <si>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</si>
  <si>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</si>
  <si>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</si>
  <si>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</si>
  <si>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</si>
  <si>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</si>
  <si>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</si>
  <si>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</si>
  <si>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</si>
  <si>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</si>
  <si>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</si>
  <si>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</si>
  <si>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</si>
  <si>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</si>
  <si>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</si>
  <si>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</si>
  <si>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</si>
  <si>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</si>
  <si>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</si>
  <si>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</si>
  <si>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</si>
  <si>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</si>
  <si>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</si>
  <si>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</si>
  <si>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</si>
  <si>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</si>
  <si>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</si>
  <si>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</si>
  <si>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</si>
  <si>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</si>
  <si>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</si>
  <si>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</si>
  <si>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</si>
  <si>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</si>
  <si>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</si>
  <si>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</si>
  <si>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</si>
  <si>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</si>
  <si>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</si>
  <si>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</si>
  <si>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</si>
  <si>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</si>
  <si>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</si>
  <si>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</si>
  <si>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</si>
  <si>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</si>
  <si>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</si>
  <si>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</si>
  <si>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</si>
  <si>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</si>
  <si>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</si>
  <si>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</si>
  <si>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</si>
  <si>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</si>
  <si>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</si>
  <si>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</si>
  <si>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</si>
  <si>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</si>
  <si>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</si>
  <si>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</si>
  <si>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</si>
  <si>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</si>
  <si>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</si>
  <si>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</si>
  <si>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</si>
  <si>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</si>
  <si>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</si>
  <si>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</si>
  <si>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</si>
  <si>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</si>
  <si>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</si>
  <si>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</si>
  <si>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</si>
  <si>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</si>
  <si>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</si>
  <si>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</si>
  <si>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</si>
  <si>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</si>
  <si>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</si>
  <si>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</si>
  <si>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</si>
  <si>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</si>
  <si>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</si>
  <si>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</si>
  <si>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</si>
  <si>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</si>
  <si>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</si>
  <si>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</si>
  <si>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</si>
  <si>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</si>
  <si>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</si>
  <si>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</si>
  <si>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</si>
  <si>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</si>
  <si>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</si>
  <si>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</si>
  <si>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</si>
  <si>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</si>
  <si>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</si>
  <si>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</si>
  <si>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</si>
  <si>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</si>
  <si>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</si>
  <si>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</si>
  <si>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</si>
  <si>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</si>
  <si>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</si>
  <si>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</si>
  <si>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</si>
  <si>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</si>
  <si>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</si>
  <si>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</si>
  <si>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</si>
  <si>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</si>
  <si>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</si>
  <si>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</si>
  <si>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</si>
  <si>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</si>
  <si>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</si>
  <si>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</si>
  <si>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</si>
  <si>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</si>
  <si>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</si>
  <si>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</si>
  <si>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</si>
  <si>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</si>
  <si>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0.26</t>
  </si>
  <si>
    <t>▲ 0.46</t>
  </si>
  <si>
    <t>病院事業会計</t>
  </si>
  <si>
    <t>坂出港港湾整備事業特別会計</t>
  </si>
  <si>
    <t>国民健康保険特別会計</t>
  </si>
  <si>
    <t>一般会計</t>
  </si>
  <si>
    <t>介護保険特別会計</t>
  </si>
  <si>
    <t>下水道事業会計</t>
  </si>
  <si>
    <t>坂出駅北口地下駐車場事業特別会計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</si>
  <si>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</si>
  <si>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</si>
  <si>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</si>
  <si>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</si>
  <si>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</si>
  <si>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</si>
  <si>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</si>
  <si>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</si>
  <si>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</si>
  <si>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坂出、宇多津広域行政事務組合</t>
    <rPh sb="0" eb="2">
      <t>サカイデ</t>
    </rPh>
    <rPh sb="3" eb="6">
      <t>ウタヅ</t>
    </rPh>
    <rPh sb="6" eb="8">
      <t>コウイキ</t>
    </rPh>
    <rPh sb="8" eb="10">
      <t>ギョウセイ</t>
    </rPh>
    <rPh sb="10" eb="12">
      <t>ジム</t>
    </rPh>
    <rPh sb="12" eb="14">
      <t>クミアイ</t>
    </rPh>
    <phoneticPr fontId="2"/>
  </si>
  <si>
    <t>香川県後期高齢者医療広域連合（一般会計）</t>
    <rPh sb="0" eb="2">
      <t>カガワ</t>
    </rPh>
    <rPh sb="2" eb="3">
      <t>ケン</t>
    </rPh>
    <rPh sb="3" eb="5">
      <t>コウキ</t>
    </rPh>
    <rPh sb="5" eb="8">
      <t>コウレイシャ</t>
    </rPh>
    <rPh sb="8" eb="14">
      <t>イリョウコウイキレンゴウ</t>
    </rPh>
    <rPh sb="15" eb="19">
      <t>イッパンカイケイ</t>
    </rPh>
    <phoneticPr fontId="2"/>
  </si>
  <si>
    <t>香川県後期高齢者医療広域連合（後期高齢者医療事業）</t>
    <rPh sb="0" eb="2">
      <t>カガワ</t>
    </rPh>
    <rPh sb="2" eb="3">
      <t>ケン</t>
    </rPh>
    <rPh sb="3" eb="5">
      <t>コウキ</t>
    </rPh>
    <rPh sb="5" eb="8">
      <t>コウレイシャ</t>
    </rPh>
    <rPh sb="8" eb="14">
      <t>イリョウコウイキレンゴウ</t>
    </rPh>
    <rPh sb="15" eb="20">
      <t>コウキコウレイシャ</t>
    </rPh>
    <rPh sb="20" eb="24">
      <t>イリョウジギョウ</t>
    </rPh>
    <phoneticPr fontId="2"/>
  </si>
  <si>
    <t>香川県広域水道企業団（水道事業会計）</t>
    <rPh sb="0" eb="3">
      <t>カガワケン</t>
    </rPh>
    <rPh sb="3" eb="5">
      <t>コウイキ</t>
    </rPh>
    <rPh sb="5" eb="10">
      <t>スイドウキギョウダン</t>
    </rPh>
    <rPh sb="11" eb="15">
      <t>スイドウジギョウ</t>
    </rPh>
    <rPh sb="15" eb="17">
      <t>カイケイ</t>
    </rPh>
    <phoneticPr fontId="2"/>
  </si>
  <si>
    <t>香川県広域水道企業団（工業用水道事業会計）</t>
    <rPh sb="0" eb="3">
      <t>カガワケン</t>
    </rPh>
    <rPh sb="3" eb="5">
      <t>コウイキ</t>
    </rPh>
    <rPh sb="5" eb="7">
      <t>スイドウ</t>
    </rPh>
    <rPh sb="7" eb="10">
      <t>キギョウダン</t>
    </rPh>
    <rPh sb="11" eb="13">
      <t>コウギョウ</t>
    </rPh>
    <rPh sb="13" eb="14">
      <t>ヨウ</t>
    </rPh>
    <rPh sb="14" eb="16">
      <t>スイドウ</t>
    </rPh>
    <rPh sb="16" eb="18">
      <t>ジギョウ</t>
    </rPh>
    <rPh sb="18" eb="20">
      <t>カイケイ</t>
    </rPh>
    <phoneticPr fontId="2"/>
  </si>
  <si>
    <t>法適用企業</t>
    <rPh sb="0" eb="1">
      <t>ホウ</t>
    </rPh>
    <rPh sb="1" eb="3">
      <t>テキヨウ</t>
    </rPh>
    <rPh sb="3" eb="5">
      <t>キギョウ</t>
    </rPh>
    <phoneticPr fontId="2"/>
  </si>
  <si>
    <t>本州四国総合開発（株）</t>
    <rPh sb="0" eb="2">
      <t>ホンシュウ</t>
    </rPh>
    <rPh sb="2" eb="4">
      <t>シコク</t>
    </rPh>
    <rPh sb="4" eb="8">
      <t>ソウゴウカイハツ</t>
    </rPh>
    <rPh sb="9" eb="10">
      <t>カブ</t>
    </rPh>
    <phoneticPr fontId="2"/>
  </si>
  <si>
    <t>（公財）坂出市学校給食会</t>
    <rPh sb="1" eb="3">
      <t>コウザイ</t>
    </rPh>
    <rPh sb="4" eb="7">
      <t>サカイデシ</t>
    </rPh>
    <rPh sb="7" eb="9">
      <t>ガッコウ</t>
    </rPh>
    <rPh sb="9" eb="12">
      <t>キュウショクカイ</t>
    </rPh>
    <phoneticPr fontId="2"/>
  </si>
  <si>
    <t>-</t>
    <phoneticPr fontId="2"/>
  </si>
  <si>
    <t>公共施設等総合管理基金</t>
    <phoneticPr fontId="5"/>
  </si>
  <si>
    <t>ふるさと坂出応援寄付基金</t>
    <phoneticPr fontId="5"/>
  </si>
  <si>
    <t>まちづくり未来基金</t>
    <phoneticPr fontId="5"/>
  </si>
  <si>
    <t>長寿社会福祉基金</t>
    <phoneticPr fontId="5"/>
  </si>
  <si>
    <t>石油貯蔵施設立地対策等基金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</si>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</sst>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6E2E-4C16-8535-8C7CE990C8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69898</c:v>
                </c:pt>
                <c:pt idx="1">
                  <c:v>64471</c:v>
                </c:pt>
                <c:pt idx="2">
                  <c:v>84251</c:v>
                </c:pt>
                <c:pt idx="3">
                  <c:v>45700</c:v>
                </c:pt>
                <c:pt idx="4">
                  <c:v>57165</c:v>
                </c:pt>
              </c:numCache>
            </c:numRef>
          </c:val>
          <c:smooth val="0"/>
          <c:extLst>
            <c:ext xmlns:c16="http://schemas.microsoft.com/office/drawing/2014/chart" uri="{C3380CC4-5D6E-409C-BE32-E72D297353CC}">
              <c16:uniqueId val="{00000001-6E2E-4C16-8535-8C7CE990C8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2.1800000000000002</c:v>
                </c:pt>
                <c:pt idx="1">
                  <c:v>5.34</c:v>
                </c:pt>
                <c:pt idx="2">
                  <c:v>3.36</c:v>
                </c:pt>
                <c:pt idx="3">
                  <c:v>1.38</c:v>
                </c:pt>
                <c:pt idx="4">
                  <c:v>0.71</c:v>
                </c:pt>
              </c:numCache>
            </c:numRef>
          </c:val>
          <c:extLst>
            <c:ext xmlns:c16="http://schemas.microsoft.com/office/drawing/2014/chart" uri="{C3380CC4-5D6E-409C-BE32-E72D297353CC}">
              <c16:uniqueId val="{00000000-A3FA-42D1-8A77-EF210E789B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23.66</c:v>
                </c:pt>
                <c:pt idx="1">
                  <c:v>23.62</c:v>
                </c:pt>
                <c:pt idx="2">
                  <c:v>26.96</c:v>
                </c:pt>
                <c:pt idx="3">
                  <c:v>28.47</c:v>
                </c:pt>
                <c:pt idx="4">
                  <c:v>26.6</c:v>
                </c:pt>
              </c:numCache>
            </c:numRef>
          </c:val>
          <c:extLst>
            <c:ext xmlns:c16="http://schemas.microsoft.com/office/drawing/2014/chart" uri="{C3380CC4-5D6E-409C-BE32-E72D297353CC}">
              <c16:uniqueId val="{00000001-A3FA-42D1-8A77-EF210E789B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1.37</c:v>
                </c:pt>
                <c:pt idx="1">
                  <c:v>4.33</c:v>
                </c:pt>
                <c:pt idx="2">
                  <c:v>0.64</c:v>
                </c:pt>
                <c:pt idx="3">
                  <c:v>-0.26</c:v>
                </c:pt>
                <c:pt idx="4">
                  <c:v>-0.46</c:v>
                </c:pt>
              </c:numCache>
            </c:numRef>
          </c:val>
          <c:smooth val="0"/>
          <c:extLst>
            <c:ext xmlns:c16="http://schemas.microsoft.com/office/drawing/2014/chart" uri="{C3380CC4-5D6E-409C-BE32-E72D297353CC}">
              <c16:uniqueId val="{00000002-A3FA-42D1-8A77-EF210E789B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3FC-420C-A1D9-C26F6664AD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FC-420C-A1D9-C26F6664AD4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3FC-420C-A1D9-C26F6664AD4D}"/>
            </c:ext>
          </c:extLst>
        </c:ser>
        <c:ser>
          <c:idx val="3"/>
          <c:order val="3"/>
          <c:tx>
            <c:strRef>
              <c:f>データシート!$A$30</c:f>
              <c:strCache>
                <c:ptCount val="1"/>
                <c:pt idx="0">
                  <c:v>坂出駅北口地下駐車場事業特別会計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0.04</c:v>
                </c:pt>
                <c:pt idx="8">
                  <c:v>#N/A</c:v>
                </c:pt>
                <c:pt idx="9">
                  <c:v>0.12</c:v>
                </c:pt>
              </c:numCache>
            </c:numRef>
          </c:val>
          <c:extLst>
            <c:ext xmlns:c16="http://schemas.microsoft.com/office/drawing/2014/chart" uri="{C3380CC4-5D6E-409C-BE32-E72D297353CC}">
              <c16:uniqueId val="{00000003-E3FC-420C-A1D9-C26F6664AD4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0.34</c:v>
                </c:pt>
                <c:pt idx="2">
                  <c:v>#N/A</c:v>
                </c:pt>
                <c:pt idx="3">
                  <c:v>0.32</c:v>
                </c:pt>
                <c:pt idx="4">
                  <c:v>#N/A</c:v>
                </c:pt>
                <c:pt idx="5">
                  <c:v>0.28999999999999998</c:v>
                </c:pt>
                <c:pt idx="6">
                  <c:v>#N/A</c:v>
                </c:pt>
                <c:pt idx="7">
                  <c:v>0.28999999999999998</c:v>
                </c:pt>
                <c:pt idx="8">
                  <c:v>#N/A</c:v>
                </c:pt>
                <c:pt idx="9">
                  <c:v>0.28000000000000003</c:v>
                </c:pt>
              </c:numCache>
            </c:numRef>
          </c:val>
          <c:extLst>
            <c:ext xmlns:c16="http://schemas.microsoft.com/office/drawing/2014/chart" uri="{C3380CC4-5D6E-409C-BE32-E72D297353CC}">
              <c16:uniqueId val="{00000004-E3FC-420C-A1D9-C26F6664AD4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0.84</c:v>
                </c:pt>
                <c:pt idx="4">
                  <c:v>#N/A</c:v>
                </c:pt>
                <c:pt idx="5">
                  <c:v>1.1299999999999999</c:v>
                </c:pt>
                <c:pt idx="6">
                  <c:v>#N/A</c:v>
                </c:pt>
                <c:pt idx="7">
                  <c:v>0.5</c:v>
                </c:pt>
                <c:pt idx="8">
                  <c:v>#N/A</c:v>
                </c:pt>
                <c:pt idx="9">
                  <c:v>0.42</c:v>
                </c:pt>
              </c:numCache>
            </c:numRef>
          </c:val>
          <c:extLst>
            <c:ext xmlns:c16="http://schemas.microsoft.com/office/drawing/2014/chart" uri="{C3380CC4-5D6E-409C-BE32-E72D297353CC}">
              <c16:uniqueId val="{00000005-E3FC-420C-A1D9-C26F6664AD4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2.1800000000000002</c:v>
                </c:pt>
                <c:pt idx="2">
                  <c:v>#N/A</c:v>
                </c:pt>
                <c:pt idx="3">
                  <c:v>5.33</c:v>
                </c:pt>
                <c:pt idx="4">
                  <c:v>#N/A</c:v>
                </c:pt>
                <c:pt idx="5">
                  <c:v>3.35</c:v>
                </c:pt>
                <c:pt idx="6">
                  <c:v>#N/A</c:v>
                </c:pt>
                <c:pt idx="7">
                  <c:v>1.37</c:v>
                </c:pt>
                <c:pt idx="8">
                  <c:v>#N/A</c:v>
                </c:pt>
                <c:pt idx="9">
                  <c:v>0.71</c:v>
                </c:pt>
              </c:numCache>
            </c:numRef>
          </c:val>
          <c:extLst>
            <c:ext xmlns:c16="http://schemas.microsoft.com/office/drawing/2014/chart" uri="{C3380CC4-5D6E-409C-BE32-E72D297353CC}">
              <c16:uniqueId val="{00000006-E3FC-420C-A1D9-C26F6664AD4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0.27</c:v>
                </c:pt>
                <c:pt idx="2">
                  <c:v>#N/A</c:v>
                </c:pt>
                <c:pt idx="3">
                  <c:v>1.19</c:v>
                </c:pt>
                <c:pt idx="4">
                  <c:v>#N/A</c:v>
                </c:pt>
                <c:pt idx="5">
                  <c:v>1.31</c:v>
                </c:pt>
                <c:pt idx="6">
                  <c:v>#N/A</c:v>
                </c:pt>
                <c:pt idx="7">
                  <c:v>1.1599999999999999</c:v>
                </c:pt>
                <c:pt idx="8">
                  <c:v>#N/A</c:v>
                </c:pt>
                <c:pt idx="9">
                  <c:v>0.93</c:v>
                </c:pt>
              </c:numCache>
            </c:numRef>
          </c:val>
          <c:extLst>
            <c:ext xmlns:c16="http://schemas.microsoft.com/office/drawing/2014/chart" uri="{C3380CC4-5D6E-409C-BE32-E72D297353CC}">
              <c16:uniqueId val="{00000007-E3FC-420C-A1D9-C26F6664AD4D}"/>
            </c:ext>
          </c:extLst>
        </c:ser>
        <c:ser>
          <c:idx val="8"/>
          <c:order val="8"/>
          <c:tx>
            <c:strRef>
              <c:f>データシート!$A$35</c:f>
              <c:strCache>
                <c:ptCount val="1"/>
                <c:pt idx="0">
                  <c:v>坂出港港湾整備事業特別会計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0.88</c:v>
                </c:pt>
                <c:pt idx="2">
                  <c:v>#N/A</c:v>
                </c:pt>
                <c:pt idx="3">
                  <c:v>0.9</c:v>
                </c:pt>
                <c:pt idx="4">
                  <c:v>#N/A</c:v>
                </c:pt>
                <c:pt idx="5">
                  <c:v>1</c:v>
                </c:pt>
                <c:pt idx="6">
                  <c:v>#N/A</c:v>
                </c:pt>
                <c:pt idx="7">
                  <c:v>1.0900000000000001</c:v>
                </c:pt>
                <c:pt idx="8">
                  <c:v>#N/A</c:v>
                </c:pt>
                <c:pt idx="9">
                  <c:v>1.2</c:v>
                </c:pt>
              </c:numCache>
            </c:numRef>
          </c:val>
          <c:extLst>
            <c:ext xmlns:c16="http://schemas.microsoft.com/office/drawing/2014/chart" uri="{C3380CC4-5D6E-409C-BE32-E72D297353CC}">
              <c16:uniqueId val="{00000008-E3FC-420C-A1D9-C26F6664AD4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33.159999999999997</c:v>
                </c:pt>
                <c:pt idx="2">
                  <c:v>#N/A</c:v>
                </c:pt>
                <c:pt idx="3">
                  <c:v>36.61</c:v>
                </c:pt>
                <c:pt idx="4">
                  <c:v>#N/A</c:v>
                </c:pt>
                <c:pt idx="5">
                  <c:v>45.99</c:v>
                </c:pt>
                <c:pt idx="6">
                  <c:v>#N/A</c:v>
                </c:pt>
                <c:pt idx="7">
                  <c:v>51.9</c:v>
                </c:pt>
                <c:pt idx="8">
                  <c:v>#N/A</c:v>
                </c:pt>
                <c:pt idx="9">
                  <c:v>46.83</c:v>
                </c:pt>
              </c:numCache>
            </c:numRef>
          </c:val>
          <c:extLst>
            <c:ext xmlns:c16="http://schemas.microsoft.com/office/drawing/2014/chart" uri="{C3380CC4-5D6E-409C-BE32-E72D297353CC}">
              <c16:uniqueId val="{00000009-E3FC-420C-A1D9-C26F6664AD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1448</c:v>
                </c:pt>
                <c:pt idx="5">
                  <c:v>1440</c:v>
                </c:pt>
                <c:pt idx="8">
                  <c:v>1466</c:v>
                </c:pt>
                <c:pt idx="11">
                  <c:v>1489</c:v>
                </c:pt>
                <c:pt idx="14">
                  <c:v>1488</c:v>
                </c:pt>
              </c:numCache>
            </c:numRef>
          </c:val>
          <c:extLst>
            <c:ext xmlns:c16="http://schemas.microsoft.com/office/drawing/2014/chart" uri="{C3380CC4-5D6E-409C-BE32-E72D297353CC}">
              <c16:uniqueId val="{00000000-2F3A-4255-BD4C-C4A5C39B42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3A-4255-BD4C-C4A5C39B42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24</c:v>
                </c:pt>
                <c:pt idx="9">
                  <c:v>0</c:v>
                </c:pt>
                <c:pt idx="12">
                  <c:v>0</c:v>
                </c:pt>
              </c:numCache>
            </c:numRef>
          </c:val>
          <c:extLst>
            <c:ext xmlns:c16="http://schemas.microsoft.com/office/drawing/2014/chart" uri="{C3380CC4-5D6E-409C-BE32-E72D297353CC}">
              <c16:uniqueId val="{00000002-2F3A-4255-BD4C-C4A5C39B42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2</c:v>
                </c:pt>
                <c:pt idx="9">
                  <c:v>5</c:v>
                </c:pt>
                <c:pt idx="12">
                  <c:v>21</c:v>
                </c:pt>
              </c:numCache>
            </c:numRef>
          </c:val>
          <c:extLst>
            <c:ext xmlns:c16="http://schemas.microsoft.com/office/drawing/2014/chart" uri="{C3380CC4-5D6E-409C-BE32-E72D297353CC}">
              <c16:uniqueId val="{00000003-2F3A-4255-BD4C-C4A5C39B42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523</c:v>
                </c:pt>
                <c:pt idx="3">
                  <c:v>489</c:v>
                </c:pt>
                <c:pt idx="6">
                  <c:v>461</c:v>
                </c:pt>
                <c:pt idx="9">
                  <c:v>520</c:v>
                </c:pt>
                <c:pt idx="12">
                  <c:v>512</c:v>
                </c:pt>
              </c:numCache>
            </c:numRef>
          </c:val>
          <c:extLst>
            <c:ext xmlns:c16="http://schemas.microsoft.com/office/drawing/2014/chart" uri="{C3380CC4-5D6E-409C-BE32-E72D297353CC}">
              <c16:uniqueId val="{00000004-2F3A-4255-BD4C-C4A5C39B42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3A-4255-BD4C-C4A5C39B42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3A-4255-BD4C-C4A5C39B42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1921</c:v>
                </c:pt>
                <c:pt idx="3">
                  <c:v>1927</c:v>
                </c:pt>
                <c:pt idx="6">
                  <c:v>2002</c:v>
                </c:pt>
                <c:pt idx="9">
                  <c:v>1991</c:v>
                </c:pt>
                <c:pt idx="12">
                  <c:v>1927</c:v>
                </c:pt>
              </c:numCache>
            </c:numRef>
          </c:val>
          <c:extLst>
            <c:ext xmlns:c16="http://schemas.microsoft.com/office/drawing/2014/chart" uri="{C3380CC4-5D6E-409C-BE32-E72D297353CC}">
              <c16:uniqueId val="{00000007-2F3A-4255-BD4C-C4A5C39B42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998</c:v>
                </c:pt>
                <c:pt idx="2">
                  <c:v>#N/A</c:v>
                </c:pt>
                <c:pt idx="3">
                  <c:v>#N/A</c:v>
                </c:pt>
                <c:pt idx="4">
                  <c:v>978</c:v>
                </c:pt>
                <c:pt idx="5">
                  <c:v>#N/A</c:v>
                </c:pt>
                <c:pt idx="6">
                  <c:v>#N/A</c:v>
                </c:pt>
                <c:pt idx="7">
                  <c:v>1023</c:v>
                </c:pt>
                <c:pt idx="8">
                  <c:v>#N/A</c:v>
                </c:pt>
                <c:pt idx="9">
                  <c:v>#N/A</c:v>
                </c:pt>
                <c:pt idx="10">
                  <c:v>1027</c:v>
                </c:pt>
                <c:pt idx="11">
                  <c:v>#N/A</c:v>
                </c:pt>
                <c:pt idx="12">
                  <c:v>#N/A</c:v>
                </c:pt>
                <c:pt idx="13">
                  <c:v>972</c:v>
                </c:pt>
                <c:pt idx="14">
                  <c:v>#N/A</c:v>
                </c:pt>
              </c:numCache>
            </c:numRef>
          </c:val>
          <c:smooth val="0"/>
          <c:extLst>
            <c:ext xmlns:c16="http://schemas.microsoft.com/office/drawing/2014/chart" uri="{C3380CC4-5D6E-409C-BE32-E72D297353CC}">
              <c16:uniqueId val="{00000008-2F3A-4255-BD4C-C4A5C39B42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19513</c:v>
                </c:pt>
                <c:pt idx="5">
                  <c:v>19475</c:v>
                </c:pt>
                <c:pt idx="8">
                  <c:v>19146</c:v>
                </c:pt>
                <c:pt idx="11">
                  <c:v>18604</c:v>
                </c:pt>
                <c:pt idx="14">
                  <c:v>17610</c:v>
                </c:pt>
              </c:numCache>
            </c:numRef>
          </c:val>
          <c:extLst>
            <c:ext xmlns:c16="http://schemas.microsoft.com/office/drawing/2014/chart" uri="{C3380CC4-5D6E-409C-BE32-E72D297353CC}">
              <c16:uniqueId val="{00000000-5C66-4DE3-8184-6DB55CD5BF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C66-4DE3-8184-6DB55CD5BF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5300</c:v>
                </c:pt>
                <c:pt idx="5">
                  <c:v>5748</c:v>
                </c:pt>
                <c:pt idx="8">
                  <c:v>6623</c:v>
                </c:pt>
                <c:pt idx="11">
                  <c:v>7288</c:v>
                </c:pt>
                <c:pt idx="14">
                  <c:v>7298</c:v>
                </c:pt>
              </c:numCache>
            </c:numRef>
          </c:val>
          <c:extLst>
            <c:ext xmlns:c16="http://schemas.microsoft.com/office/drawing/2014/chart" uri="{C3380CC4-5D6E-409C-BE32-E72D297353CC}">
              <c16:uniqueId val="{00000002-5C66-4DE3-8184-6DB55CD5BF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66-4DE3-8184-6DB55CD5BF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66-4DE3-8184-6DB55CD5BF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66-4DE3-8184-6DB55CD5BF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3130</c:v>
                </c:pt>
                <c:pt idx="3">
                  <c:v>2953</c:v>
                </c:pt>
                <c:pt idx="6">
                  <c:v>3030</c:v>
                </c:pt>
                <c:pt idx="9">
                  <c:v>2976</c:v>
                </c:pt>
                <c:pt idx="12">
                  <c:v>2890</c:v>
                </c:pt>
              </c:numCache>
            </c:numRef>
          </c:val>
          <c:extLst>
            <c:ext xmlns:c16="http://schemas.microsoft.com/office/drawing/2014/chart" uri="{C3380CC4-5D6E-409C-BE32-E72D297353CC}">
              <c16:uniqueId val="{00000006-5C66-4DE3-8184-6DB55CD5BF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123</c:v>
                </c:pt>
                <c:pt idx="3">
                  <c:v>177</c:v>
                </c:pt>
                <c:pt idx="6">
                  <c:v>591</c:v>
                </c:pt>
                <c:pt idx="9">
                  <c:v>1504</c:v>
                </c:pt>
                <c:pt idx="12">
                  <c:v>1515</c:v>
                </c:pt>
              </c:numCache>
            </c:numRef>
          </c:val>
          <c:extLst>
            <c:ext xmlns:c16="http://schemas.microsoft.com/office/drawing/2014/chart" uri="{C3380CC4-5D6E-409C-BE32-E72D297353CC}">
              <c16:uniqueId val="{00000007-5C66-4DE3-8184-6DB55CD5BF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7417</c:v>
                </c:pt>
                <c:pt idx="3">
                  <c:v>6719</c:v>
                </c:pt>
                <c:pt idx="6">
                  <c:v>5939</c:v>
                </c:pt>
                <c:pt idx="9">
                  <c:v>6011</c:v>
                </c:pt>
                <c:pt idx="12">
                  <c:v>6072</c:v>
                </c:pt>
              </c:numCache>
            </c:numRef>
          </c:val>
          <c:extLst>
            <c:ext xmlns:c16="http://schemas.microsoft.com/office/drawing/2014/chart" uri="{C3380CC4-5D6E-409C-BE32-E72D297353CC}">
              <c16:uniqueId val="{00000008-5C66-4DE3-8184-6DB55CD5BF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1</c:v>
                </c:pt>
                <c:pt idx="6">
                  <c:v>443</c:v>
                </c:pt>
                <c:pt idx="9">
                  <c:v>412</c:v>
                </c:pt>
                <c:pt idx="12">
                  <c:v>381</c:v>
                </c:pt>
              </c:numCache>
            </c:numRef>
          </c:val>
          <c:extLst>
            <c:ext xmlns:c16="http://schemas.microsoft.com/office/drawing/2014/chart" uri="{C3380CC4-5D6E-409C-BE32-E72D297353CC}">
              <c16:uniqueId val="{00000009-5C66-4DE3-8184-6DB55CD5BF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24349</c:v>
                </c:pt>
                <c:pt idx="3">
                  <c:v>24473</c:v>
                </c:pt>
                <c:pt idx="6">
                  <c:v>25099</c:v>
                </c:pt>
                <c:pt idx="9">
                  <c:v>24315</c:v>
                </c:pt>
                <c:pt idx="12">
                  <c:v>23668</c:v>
                </c:pt>
              </c:numCache>
            </c:numRef>
          </c:val>
          <c:extLst>
            <c:ext xmlns:c16="http://schemas.microsoft.com/office/drawing/2014/chart" uri="{C3380CC4-5D6E-409C-BE32-E72D297353CC}">
              <c16:uniqueId val="{0000000A-5C66-4DE3-8184-6DB55CD5BF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10208</c:v>
                </c:pt>
                <c:pt idx="2">
                  <c:v>#N/A</c:v>
                </c:pt>
                <c:pt idx="3">
                  <c:v>#N/A</c:v>
                </c:pt>
                <c:pt idx="4">
                  <c:v>9100</c:v>
                </c:pt>
                <c:pt idx="5">
                  <c:v>#N/A</c:v>
                </c:pt>
                <c:pt idx="6">
                  <c:v>#N/A</c:v>
                </c:pt>
                <c:pt idx="7">
                  <c:v>9333</c:v>
                </c:pt>
                <c:pt idx="8">
                  <c:v>#N/A</c:v>
                </c:pt>
                <c:pt idx="9">
                  <c:v>#N/A</c:v>
                </c:pt>
                <c:pt idx="10">
                  <c:v>9326</c:v>
                </c:pt>
                <c:pt idx="11">
                  <c:v>#N/A</c:v>
                </c:pt>
                <c:pt idx="12">
                  <c:v>#N/A</c:v>
                </c:pt>
                <c:pt idx="13">
                  <c:v>9618</c:v>
                </c:pt>
                <c:pt idx="14">
                  <c:v>#N/A</c:v>
                </c:pt>
              </c:numCache>
            </c:numRef>
          </c:val>
          <c:smooth val="0"/>
          <c:extLst>
            <c:ext xmlns:c16="http://schemas.microsoft.com/office/drawing/2014/chart" uri="{C3380CC4-5D6E-409C-BE32-E72D297353CC}">
              <c16:uniqueId val="{0000000B-5C66-4DE3-8184-6DB55CD5BF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3803</c:v>
                </c:pt>
                <c:pt idx="1">
                  <c:v>4044</c:v>
                </c:pt>
                <c:pt idx="2">
                  <c:v>3848</c:v>
                </c:pt>
              </c:numCache>
            </c:numRef>
          </c:val>
          <c:extLst>
            <c:ext xmlns:c16="http://schemas.microsoft.com/office/drawing/2014/chart" uri="{C3380CC4-5D6E-409C-BE32-E72D297353CC}">
              <c16:uniqueId val="{00000000-CA15-4254-9256-106522D3A2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c:v>
                </c:pt>
                <c:pt idx="1">
                  <c:v>18</c:v>
                </c:pt>
                <c:pt idx="2">
                  <c:v>18</c:v>
                </c:pt>
              </c:numCache>
            </c:numRef>
          </c:val>
          <c:extLst>
            <c:ext xmlns:c16="http://schemas.microsoft.com/office/drawing/2014/chart" uri="{C3380CC4-5D6E-409C-BE32-E72D297353CC}">
              <c16:uniqueId val="{00000001-CA15-4254-9256-106522D3A2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2143</c:v>
                </c:pt>
                <c:pt idx="1">
                  <c:v>2463</c:v>
                </c:pt>
                <c:pt idx="2">
                  <c:v>2599</c:v>
                </c:pt>
              </c:numCache>
            </c:numRef>
          </c:val>
          <c:extLst>
            <c:ext xmlns:c16="http://schemas.microsoft.com/office/drawing/2014/chart" uri="{C3380CC4-5D6E-409C-BE32-E72D297353CC}">
              <c16:uniqueId val="{00000002-CA15-4254-9256-106522D3A2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香川県坂出市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＜元利償還金＞</a:t>
          </a:r>
        </a:p>
        <a:p>
          <a:r>
            <a:rPr kumimoji="1" lang="ja-JP" altLang="en-US" sz="1050">
              <a:latin typeface="ＭＳ ゴシック" pitchFamily="49" charset="-128"/>
              <a:ea typeface="ＭＳ ゴシック" pitchFamily="49" charset="-128"/>
            </a:rPr>
            <a:t>新庁舎建設および学校給食センター建設に伴う元利償還金の増嵩に加え、今後は中心市街地活性化公民連携事業、学校再編整備等に係る元利償還金の更なる増加が見込まれる。引き続き、事業の厳しい取捨選択を行い、市債の新規発行を極力抑制し将来に過大な負担を残さないよう努める。</a:t>
          </a:r>
        </a:p>
        <a:p>
          <a:r>
            <a:rPr kumimoji="1" lang="ja-JP" altLang="en-US" sz="1050">
              <a:latin typeface="ＭＳ ゴシック" pitchFamily="49" charset="-128"/>
              <a:ea typeface="ＭＳ ゴシック" pitchFamily="49" charset="-128"/>
            </a:rPr>
            <a:t>＜公営企業債の元利償還金に対する繰入金＞</a:t>
          </a:r>
        </a:p>
        <a:p>
          <a:r>
            <a:rPr kumimoji="1" lang="ja-JP" altLang="en-US" sz="1050">
              <a:latin typeface="ＭＳ ゴシック" pitchFamily="49" charset="-128"/>
              <a:ea typeface="ＭＳ ゴシック" pitchFamily="49" charset="-128"/>
            </a:rPr>
            <a:t>主な構成要素となっている病院事業会計については、新病院建設（平成</a:t>
          </a:r>
          <a:r>
            <a:rPr kumimoji="1" lang="en-US" altLang="ja-JP" sz="1050">
              <a:latin typeface="ＭＳ ゴシック" pitchFamily="49" charset="-128"/>
              <a:ea typeface="ＭＳ ゴシック" pitchFamily="49" charset="-128"/>
            </a:rPr>
            <a:t>26</a:t>
          </a:r>
          <a:r>
            <a:rPr kumimoji="1" lang="ja-JP" altLang="en-US" sz="1050">
              <a:latin typeface="ＭＳ ゴシック" pitchFamily="49" charset="-128"/>
              <a:ea typeface="ＭＳ ゴシック" pitchFamily="49" charset="-128"/>
            </a:rPr>
            <a:t>年度完了）に伴う施設整備事業債の元金償還が継続しており繰入金が概ね同程度に推移している。</a:t>
          </a:r>
        </a:p>
        <a:p>
          <a:r>
            <a:rPr kumimoji="1" lang="ja-JP" altLang="en-US" sz="1050">
              <a:latin typeface="ＭＳ ゴシック" pitchFamily="49" charset="-128"/>
              <a:ea typeface="ＭＳ ゴシック" pitchFamily="49" charset="-128"/>
            </a:rPr>
            <a:t>＜実質公債費比率の分子＞</a:t>
          </a:r>
        </a:p>
        <a:p>
          <a:r>
            <a:rPr kumimoji="1" lang="ja-JP" altLang="en-US" sz="1050">
              <a:latin typeface="ＭＳ ゴシック" pitchFamily="49" charset="-128"/>
              <a:ea typeface="ＭＳ ゴシック" pitchFamily="49" charset="-128"/>
            </a:rPr>
            <a:t>主に元利償還金の減少に伴い、減少している。</a:t>
          </a:r>
        </a:p>
        <a:p>
          <a:r>
            <a:rPr kumimoji="1" lang="ja-JP" altLang="en-US" sz="1050">
              <a:latin typeface="ＭＳ ゴシック" pitchFamily="49" charset="-128"/>
              <a:ea typeface="ＭＳ ゴシック" pitchFamily="49" charset="-128"/>
            </a:rPr>
            <a:t>＜今後の対応＞</a:t>
          </a:r>
        </a:p>
        <a:p>
          <a:r>
            <a:rPr kumimoji="1" lang="ja-JP" altLang="en-US" sz="1050">
              <a:latin typeface="ＭＳ ゴシック" pitchFamily="49" charset="-128"/>
              <a:ea typeface="ＭＳ ゴシック" pitchFamily="49" charset="-128"/>
            </a:rPr>
            <a:t>早期健全化基準未満であるが、今後とも市債の新規発行を極力抑制し、実質公債費比率が</a:t>
          </a:r>
          <a:r>
            <a:rPr kumimoji="1" lang="en-US" altLang="ja-JP" sz="1050">
              <a:latin typeface="ＭＳ ゴシック" pitchFamily="49" charset="-128"/>
              <a:ea typeface="ＭＳ ゴシック" pitchFamily="49" charset="-128"/>
            </a:rPr>
            <a:t>12</a:t>
          </a:r>
          <a:r>
            <a:rPr kumimoji="1" lang="ja-JP" altLang="en-US" sz="1050">
              <a:latin typeface="ＭＳ ゴシック" pitchFamily="49" charset="-128"/>
              <a:ea typeface="ＭＳ ゴシック" pitchFamily="49" charset="-128"/>
            </a:rPr>
            <a:t>％を超えないように努める。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満期一括償還地方債を発行していないため、その財源として積み立てた減債基金残高はない。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香川県坂出市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p>
        <a:p>
          <a:r>
            <a:rPr kumimoji="1" lang="ja-JP" altLang="en-US" sz="1200">
              <a:latin typeface="ＭＳ ゴシック" pitchFamily="49" charset="-128"/>
              <a:ea typeface="ＭＳ ゴシック" pitchFamily="49" charset="-128"/>
            </a:rPr>
            <a:t>主に臨時財政対策債の発行額の減少に伴い減少している。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主に下水道事業会計における繰入金の増加により、公営企業債等繰入見込額は増加傾向となっている。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主に臨時財政対策債発行可能額の減少に伴う基準財政需要額算入見込額の減少により増加している。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早期健全化基準未満であるが、第７次坂出市行財政改革大綱に基づき、市債残高の逓減などに取り組み、比率のさらなる改善に努める。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香川県坂出市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百万円となっており、前年度末から約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主な減要因としては、財政調整基金が決算余剰金および基金運用収入を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百万円積立てた一方で、収支不足が見込まれたため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百万円の取崩を行った結果、残高が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社会保障費の増大に伴う扶助費や介護保険特別会計への繰出金の増加傾向に加えて、今後予定している中心市街地活性化公民連携事業、学校再編整備などの大規模事業に伴う事業費および公債費の増加などから、基金残高の減少が予想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・まちづくり未来基金：ふるさと坂出の将来に希望を抱き、市民が誇りと愛着を持つことができるうるおいと活力に満ちたまちづくりを推進するための経費へ充当。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・石油貯蔵施設立地対策等基金：石油貯蔵施設立地対策等交付金を基として、石油貯蔵施設周辺の地域における住民福祉の向上と社会インフラの整備に資する経費へ充当。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・石油貯蔵施設立地対策等基金：救助工作車の更新に要する経費の財源として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・まちづくり未来基金：今後も、ふるさと坂出の将来に希望を抱き、市民が誇りと愛着を持つことができるうるおいと活力に満ちたまちづくりを推進するための経費へ充当予定。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・石油貯蔵施設立地対策等基金：今後も石油貯蔵施設周辺の地域における住民福祉の向上と社会インフラの整備に資する経費の財源として取崩予定。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決算余剰金および基金運用収入を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百万円積立てた一方で、収支不足が見込まれたため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百万円の取崩を行った結果、残高が減少となった。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社会保障費の増大に伴う扶助費や介護保険特別会計への繰出金の増加傾向に加えて、今後予定している中心市街地活性化公民連携事業、学校再編整備などの大規模事業に伴う事業費および公債費の増加などから、基金残高の減少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現時点において、大規模な積立・取崩の予定はなし。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49,575
48,113
92.49
26,643,854
26,453,599
103,113
14,465,965
23,668,241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0.78</a:t>
          </a:r>
          <a:r>
            <a:rPr kumimoji="1" lang="ja-JP" altLang="en-US" sz="1300">
              <a:latin typeface="ＭＳ Ｐゴシック" panose="020B0600070205080204" pitchFamily="50" charset="-128"/>
              <a:ea typeface="ＭＳ Ｐゴシック" panose="020B0600070205080204" pitchFamily="50" charset="-128"/>
            </a:rPr>
            <a:t>となり、類似団体平均を上回っている。主な要因としては、本市は臨海型の埋め立て工業地帯を有していることなどから、市税収入が類似団体に比べ多いためである。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年度の比率が前年度と比較して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主な要因としては、分子となる経常的経費充当一般財源が人件費や繰出金の増などにより増額したためである。今後、更なる人件費の高騰や、社会保障費の増大に伴う扶助費や介護保険特別会計への繰出金などの増加傾向が危惧され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月に策定した「第７次坂出市行財政改革大綱」に基づき、市債発行の抑制などに取り組み、財政基盤の強化に努める。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98743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62285"/>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62</xdr:row>
      <xdr:rowOff>32385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1402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91757</xdr:rowOff>
    </xdr:from>
    <xdr:to>
      <xdr:col>15</xdr:col>
      <xdr:colOff>82550</xdr:colOff>
      <xdr:row>61</xdr:row>
      <xdr:rowOff>155575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78757"/>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91757</xdr:rowOff>
    </xdr:from>
    <xdr:to>
      <xdr:col>11</xdr:col>
      <xdr:colOff>31750</xdr:colOff>
      <xdr:row>61</xdr:row>
      <xdr:rowOff>143510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78757"/>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47943</xdr:rowOff>
    </xdr:from>
    <xdr:to>
      <xdr:col>23</xdr:col>
      <xdr:colOff>184150</xdr:colOff>
      <xdr:row>62</xdr:row>
      <xdr:rowOff>149543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64470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93362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104775</xdr:rowOff>
    </xdr:from>
    <xdr:to>
      <xdr:col>15</xdr:col>
      <xdr:colOff>133350</xdr:colOff>
      <xdr:row>62</xdr:row>
      <xdr:rowOff>34925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45102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40957</xdr:rowOff>
    </xdr:from>
    <xdr:to>
      <xdr:col>11</xdr:col>
      <xdr:colOff>82550</xdr:colOff>
      <xdr:row>60</xdr:row>
      <xdr:rowOff>142557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152734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180,757</a:t>
          </a:r>
          <a:r>
            <a:rPr kumimoji="1" lang="ja-JP" altLang="en-US" sz="1300">
              <a:latin typeface="ＭＳ Ｐゴシック" panose="020B0600070205080204" pitchFamily="50" charset="-128"/>
              <a:ea typeface="ＭＳ Ｐゴシック" panose="020B0600070205080204" pitchFamily="50" charset="-128"/>
            </a:rPr>
            <a:t>円となり、前年度と比較して</a:t>
          </a:r>
          <a:r>
            <a:rPr kumimoji="1" lang="en-US" altLang="ja-JP" sz="1300">
              <a:latin typeface="ＭＳ Ｐゴシック" panose="020B0600070205080204" pitchFamily="50" charset="-128"/>
              <a:ea typeface="ＭＳ Ｐゴシック" panose="020B0600070205080204" pitchFamily="50" charset="-128"/>
            </a:rPr>
            <a:t>15,829</a:t>
          </a:r>
          <a:r>
            <a:rPr kumimoji="1" lang="ja-JP" altLang="en-US" sz="1300">
              <a:latin typeface="ＭＳ Ｐゴシック" panose="020B0600070205080204" pitchFamily="50" charset="-128"/>
              <a:ea typeface="ＭＳ Ｐゴシック" panose="020B0600070205080204" pitchFamily="50" charset="-128"/>
            </a:rPr>
            <a:t>円増加し、類似団体平均より高い。本市は、良質なサービスを提供するため直営にて実施している業務があることや消防事務において他町から委託を受けていることにより職員数が類似団体に比べ多いため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79580</xdr:rowOff>
    </xdr:from>
    <xdr:to>
      <xdr:col>23</xdr:col>
      <xdr:colOff>133350</xdr:colOff>
      <xdr:row>81</xdr:row>
      <xdr:rowOff>134145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67030"/>
          <a:ext cx="838200" cy="5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60810</xdr:rowOff>
    </xdr:from>
    <xdr:to>
      <xdr:col>19</xdr:col>
      <xdr:colOff>133350</xdr:colOff>
      <xdr:row>81</xdr:row>
      <xdr:rowOff>79580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48260"/>
          <a:ext cx="889000" cy="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40472</xdr:rowOff>
    </xdr:from>
    <xdr:to>
      <xdr:col>15</xdr:col>
      <xdr:colOff>82550</xdr:colOff>
      <xdr:row>81</xdr:row>
      <xdr:rowOff>60810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27922"/>
          <a:ext cx="889000" cy="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39976</xdr:rowOff>
    </xdr:from>
    <xdr:to>
      <xdr:col>11</xdr:col>
      <xdr:colOff>31750</xdr:colOff>
      <xdr:row>81</xdr:row>
      <xdr:rowOff>40472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7426"/>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48666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9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83345</xdr:rowOff>
    </xdr:from>
    <xdr:to>
      <xdr:col>23</xdr:col>
      <xdr:colOff>184150</xdr:colOff>
      <xdr:row>82</xdr:row>
      <xdr:rowOff>13495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55422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4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28780</xdr:rowOff>
    </xdr:from>
    <xdr:to>
      <xdr:col>19</xdr:col>
      <xdr:colOff>184150</xdr:colOff>
      <xdr:row>81</xdr:row>
      <xdr:rowOff>130380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115157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02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10010</xdr:rowOff>
    </xdr:from>
    <xdr:to>
      <xdr:col>15</xdr:col>
      <xdr:colOff>133350</xdr:colOff>
      <xdr:row>81</xdr:row>
      <xdr:rowOff>111610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9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161122</xdr:rowOff>
    </xdr:from>
    <xdr:to>
      <xdr:col>11</xdr:col>
      <xdr:colOff>82550</xdr:colOff>
      <xdr:row>81</xdr:row>
      <xdr:rowOff>91272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76049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6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160626</xdr:rowOff>
    </xdr:from>
    <xdr:to>
      <xdr:col>7</xdr:col>
      <xdr:colOff>31750</xdr:colOff>
      <xdr:row>81</xdr:row>
      <xdr:rowOff>90776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75553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6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日現在において</a:t>
          </a:r>
          <a:r>
            <a:rPr kumimoji="1" lang="en-US" altLang="ja-JP" sz="1100">
              <a:latin typeface="ＭＳ Ｐゴシック" panose="020B0600070205080204" pitchFamily="50" charset="-128"/>
              <a:ea typeface="ＭＳ Ｐゴシック" panose="020B0600070205080204" pitchFamily="50" charset="-128"/>
            </a:rPr>
            <a:t>99.8</a:t>
          </a:r>
          <a:r>
            <a:rPr kumimoji="1" lang="ja-JP" altLang="en-US" sz="1100">
              <a:latin typeface="ＭＳ Ｐゴシック" panose="020B0600070205080204" pitchFamily="50" charset="-128"/>
              <a:ea typeface="ＭＳ Ｐゴシック" panose="020B0600070205080204" pitchFamily="50" charset="-128"/>
            </a:rPr>
            <a:t>と類似団体平均より高い。本市の給与については、国家公務員の取り扱いに準じつつ、香川県、近隣市町の動向を見守りながら、その適正化に取り組んできた。平成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月には平均</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％の給与水準引き下げや査定昇給制度の導入などを柱とした給与構造改革を実施し、給与の適正化に努めてきたところである。その結果、ラスパイレス指数は、昭和</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a:t>
          </a:r>
          <a:r>
            <a:rPr kumimoji="1" lang="en-US" altLang="ja-JP" sz="1100">
              <a:latin typeface="ＭＳ Ｐゴシック" panose="020B0600070205080204" pitchFamily="50" charset="-128"/>
              <a:ea typeface="ＭＳ Ｐゴシック" panose="020B0600070205080204" pitchFamily="50" charset="-128"/>
            </a:rPr>
            <a:t>105.2</a:t>
          </a:r>
          <a:r>
            <a:rPr kumimoji="1" lang="ja-JP" altLang="en-US" sz="1100">
              <a:latin typeface="ＭＳ Ｐゴシック" panose="020B0600070205080204" pitchFamily="50" charset="-128"/>
              <a:ea typeface="ＭＳ Ｐゴシック" panose="020B0600070205080204" pitchFamily="50" charset="-128"/>
            </a:rPr>
            <a:t>から下がり始め、平成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日には</a:t>
          </a:r>
          <a:r>
            <a:rPr kumimoji="1" lang="en-US" altLang="ja-JP" sz="1100">
              <a:latin typeface="ＭＳ Ｐゴシック" panose="020B0600070205080204" pitchFamily="50" charset="-128"/>
              <a:ea typeface="ＭＳ Ｐゴシック" panose="020B0600070205080204" pitchFamily="50" charset="-128"/>
            </a:rPr>
            <a:t>98.1</a:t>
          </a:r>
          <a:r>
            <a:rPr kumimoji="1" lang="ja-JP" altLang="en-US" sz="1100">
              <a:latin typeface="ＭＳ Ｐゴシック" panose="020B0600070205080204" pitchFamily="50" charset="-128"/>
              <a:ea typeface="ＭＳ Ｐゴシック" panose="020B0600070205080204" pitchFamily="50" charset="-128"/>
            </a:rPr>
            <a:t>となり、国家公務員を下回る水準まで低減した。平成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月以降は、国との給与構造改革実施時期の相違の影響などにより若干上昇したものの、今後、人事評価制度の厳格な運用などにより、さらなる給与の適正化を推進する。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15421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428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15421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601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日現在の職員数は人口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a:t>
          </a:r>
          <a:r>
            <a:rPr kumimoji="1" lang="en-US" altLang="ja-JP" sz="1100">
              <a:latin typeface="ＭＳ Ｐゴシック" panose="020B0600070205080204" pitchFamily="50" charset="-128"/>
              <a:ea typeface="ＭＳ Ｐゴシック" panose="020B0600070205080204" pitchFamily="50" charset="-128"/>
            </a:rPr>
            <a:t>10.11</a:t>
          </a:r>
          <a:r>
            <a:rPr kumimoji="1" lang="ja-JP" altLang="en-US" sz="1100">
              <a:latin typeface="ＭＳ Ｐゴシック" panose="020B0600070205080204" pitchFamily="50" charset="-128"/>
              <a:ea typeface="ＭＳ Ｐゴシック" panose="020B0600070205080204" pitchFamily="50" charset="-128"/>
            </a:rPr>
            <a:t>人となり、類似団体平均より多い。本市の職員数については、定員適正化計画に基づき中・長期的な定員管理を行い、平成</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月時点で</a:t>
          </a:r>
          <a:r>
            <a:rPr kumimoji="1" lang="en-US" altLang="ja-JP" sz="1100">
              <a:latin typeface="ＭＳ Ｐゴシック" panose="020B0600070205080204" pitchFamily="50" charset="-128"/>
              <a:ea typeface="ＭＳ Ｐゴシック" panose="020B0600070205080204" pitchFamily="50" charset="-128"/>
            </a:rPr>
            <a:t>839</a:t>
          </a:r>
          <a:r>
            <a:rPr kumimoji="1" lang="ja-JP" altLang="en-US" sz="1100">
              <a:latin typeface="ＭＳ Ｐゴシック" panose="020B0600070205080204" pitchFamily="50" charset="-128"/>
              <a:ea typeface="ＭＳ Ｐゴシック" panose="020B0600070205080204" pitchFamily="50" charset="-128"/>
            </a:rPr>
            <a:t>人であった普通会計等の職員数は、平成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月時点では</a:t>
          </a:r>
          <a:r>
            <a:rPr kumimoji="1" lang="en-US" altLang="ja-JP" sz="1100">
              <a:latin typeface="ＭＳ Ｐゴシック" panose="020B0600070205080204" pitchFamily="50" charset="-128"/>
              <a:ea typeface="ＭＳ Ｐゴシック" panose="020B0600070205080204" pitchFamily="50" charset="-128"/>
            </a:rPr>
            <a:t>503</a:t>
          </a:r>
          <a:r>
            <a:rPr kumimoji="1" lang="ja-JP" altLang="en-US" sz="1100">
              <a:latin typeface="ＭＳ Ｐゴシック" panose="020B0600070205080204" pitchFamily="50" charset="-128"/>
              <a:ea typeface="ＭＳ Ｐゴシック" panose="020B0600070205080204" pitchFamily="50" charset="-128"/>
            </a:rPr>
            <a:t>人へと</a:t>
          </a:r>
          <a:r>
            <a:rPr kumimoji="1" lang="en-US" altLang="ja-JP" sz="1100">
              <a:latin typeface="ＭＳ Ｐゴシック" panose="020B0600070205080204" pitchFamily="50" charset="-128"/>
              <a:ea typeface="ＭＳ Ｐゴシック" panose="020B0600070205080204" pitchFamily="50" charset="-128"/>
            </a:rPr>
            <a:t>336</a:t>
          </a:r>
          <a:r>
            <a:rPr kumimoji="1" lang="ja-JP" altLang="en-US" sz="1100">
              <a:latin typeface="ＭＳ Ｐゴシック" panose="020B0600070205080204" pitchFamily="50" charset="-128"/>
              <a:ea typeface="ＭＳ Ｐゴシック" panose="020B0600070205080204" pitchFamily="50" charset="-128"/>
            </a:rPr>
            <a:t>人（</a:t>
          </a:r>
          <a:r>
            <a:rPr kumimoji="1" lang="en-US" altLang="ja-JP" sz="1100">
              <a:latin typeface="ＭＳ Ｐゴシック" panose="020B0600070205080204" pitchFamily="50" charset="-128"/>
              <a:ea typeface="ＭＳ Ｐゴシック" panose="020B0600070205080204" pitchFamily="50" charset="-128"/>
            </a:rPr>
            <a:t>40.0</a:t>
          </a:r>
          <a:r>
            <a:rPr kumimoji="1" lang="ja-JP" altLang="en-US" sz="1100">
              <a:latin typeface="ＭＳ Ｐゴシック" panose="020B0600070205080204" pitchFamily="50" charset="-128"/>
              <a:ea typeface="ＭＳ Ｐゴシック" panose="020B0600070205080204" pitchFamily="50" charset="-128"/>
            </a:rPr>
            <a:t>％）の削減を図り計画を概ね達成し、令和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月現在では</a:t>
          </a:r>
          <a:r>
            <a:rPr kumimoji="1" lang="en-US" altLang="ja-JP" sz="1100">
              <a:latin typeface="ＭＳ Ｐゴシック" panose="020B0600070205080204" pitchFamily="50" charset="-128"/>
              <a:ea typeface="ＭＳ Ｐゴシック" panose="020B0600070205080204" pitchFamily="50" charset="-128"/>
            </a:rPr>
            <a:t>501</a:t>
          </a:r>
          <a:r>
            <a:rPr kumimoji="1" lang="ja-JP" altLang="en-US" sz="1100">
              <a:latin typeface="ＭＳ Ｐゴシック" panose="020B0600070205080204" pitchFamily="50" charset="-128"/>
              <a:ea typeface="ＭＳ Ｐゴシック" panose="020B0600070205080204" pitchFamily="50" charset="-128"/>
            </a:rPr>
            <a:t>人となっている。計画終了後は、同計画での目標職員数</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人を基本とし、財政状況・類似団体との比較・行政需要の見通しや事務事業のあり方、民間委託の状況等を踏まえるとともに、年齢構成の平準化と人事の新陳代謝、また、令和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月からの定年引上げや再任用職員等の任用状況も考慮し、長期的な視点に立って適正な定員管理を推進する。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26776</xdr:rowOff>
    </xdr:from>
    <xdr:to>
      <xdr:col>81</xdr:col>
      <xdr:colOff>44450</xdr:colOff>
      <xdr:row>65</xdr:row>
      <xdr:rowOff>75036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7102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635</xdr:rowOff>
    </xdr:from>
    <xdr:to>
      <xdr:col>77</xdr:col>
      <xdr:colOff>44450</xdr:colOff>
      <xdr:row>65</xdr:row>
      <xdr:rowOff>26776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4488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635</xdr:rowOff>
    </xdr:from>
    <xdr:to>
      <xdr:col>72</xdr:col>
      <xdr:colOff>203200</xdr:colOff>
      <xdr:row>65</xdr:row>
      <xdr:rowOff>10689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11448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153988</xdr:rowOff>
    </xdr:from>
    <xdr:to>
      <xdr:col>68</xdr:col>
      <xdr:colOff>152400</xdr:colOff>
      <xdr:row>65</xdr:row>
      <xdr:rowOff>10689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2678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87330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24236</xdr:rowOff>
    </xdr:from>
    <xdr:to>
      <xdr:col>81</xdr:col>
      <xdr:colOff>95250</xdr:colOff>
      <xdr:row>65</xdr:row>
      <xdr:rowOff>125836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167763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147426</xdr:rowOff>
    </xdr:from>
    <xdr:to>
      <xdr:col>77</xdr:col>
      <xdr:colOff>95250</xdr:colOff>
      <xdr:row>65</xdr:row>
      <xdr:rowOff>77576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62353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0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121285</xdr:rowOff>
    </xdr:from>
    <xdr:to>
      <xdr:col>73</xdr:col>
      <xdr:colOff>44450</xdr:colOff>
      <xdr:row>65</xdr:row>
      <xdr:rowOff>51435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131339</xdr:rowOff>
    </xdr:from>
    <xdr:to>
      <xdr:col>68</xdr:col>
      <xdr:colOff>203200</xdr:colOff>
      <xdr:row>65</xdr:row>
      <xdr:rowOff>61489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46266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103188</xdr:rowOff>
    </xdr:from>
    <xdr:to>
      <xdr:col>64</xdr:col>
      <xdr:colOff>152400</xdr:colOff>
      <xdr:row>65</xdr:row>
      <xdr:rowOff>33338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18115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％となり、前年度と比較して増減はないものの、類似団体平均より高い。主な要因としては、新庁舎建設等に伴う公債費の増嵩、また病院事業会計への新病院建設（平成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月開設）に伴う多額の繰出金などが影響している。今後とも、事業の厳しい取捨選択を行い、地方債の発行を抑制し、公債費負担の軽減に努め、実質公債費比率が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％を超えないように努める。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9313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1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17356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102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65617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182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138006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665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74.1</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高い。主な要因としては、職員数が類似団体に比べ多いことにより退職手当負担見込額が大きいことなどが考えられる。また、将来負担額の中で一番大きな割合を占めている地方債残高については、今後、中心市街地活性化公民連携事業や学校再編整備等、大規模な建設事業を予定しており、市債残高の増嵩が見込まれるが、厳しい取捨選択を行い、新規の市債発行額を抑制し、臨時財政対策債を除く残高を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年度末で</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億円程度をめざす。（令和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年度末は約</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億円）</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69366</xdr:rowOff>
    </xdr:from>
    <xdr:to>
      <xdr:col>81</xdr:col>
      <xdr:colOff>44450</xdr:colOff>
      <xdr:row>18</xdr:row>
      <xdr:rowOff>78559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155466"/>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69366</xdr:rowOff>
    </xdr:from>
    <xdr:to>
      <xdr:col>77</xdr:col>
      <xdr:colOff>44450</xdr:colOff>
      <xdr:row>18</xdr:row>
      <xdr:rowOff>75112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55466"/>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30299</xdr:rowOff>
    </xdr:from>
    <xdr:to>
      <xdr:col>72</xdr:col>
      <xdr:colOff>203200</xdr:colOff>
      <xdr:row>18</xdr:row>
      <xdr:rowOff>75112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116399"/>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30299</xdr:rowOff>
    </xdr:from>
    <xdr:to>
      <xdr:col>68</xdr:col>
      <xdr:colOff>152400</xdr:colOff>
      <xdr:row>19</xdr:row>
      <xdr:rowOff>7076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16399"/>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27759</xdr:rowOff>
    </xdr:from>
    <xdr:to>
      <xdr:col>81</xdr:col>
      <xdr:colOff>95250</xdr:colOff>
      <xdr:row>18</xdr:row>
      <xdr:rowOff>129359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171286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8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18566</xdr:rowOff>
    </xdr:from>
    <xdr:to>
      <xdr:col>77</xdr:col>
      <xdr:colOff>95250</xdr:colOff>
      <xdr:row>18</xdr:row>
      <xdr:rowOff>120166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104943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9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24312</xdr:rowOff>
    </xdr:from>
    <xdr:to>
      <xdr:col>73</xdr:col>
      <xdr:colOff>44450</xdr:colOff>
      <xdr:row>18</xdr:row>
      <xdr:rowOff>125912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110688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9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150949</xdr:rowOff>
    </xdr:from>
    <xdr:to>
      <xdr:col>68</xdr:col>
      <xdr:colOff>203200</xdr:colOff>
      <xdr:row>18</xdr:row>
      <xdr:rowOff>81099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65876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127726</xdr:rowOff>
    </xdr:from>
    <xdr:to>
      <xdr:col>64</xdr:col>
      <xdr:colOff>152400</xdr:colOff>
      <xdr:row>19</xdr:row>
      <xdr:rowOff>57876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42653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0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49,575
48,113
92.49
26,643,854
26,453,599
103,113
14,465,965
23,668,241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人件費に係る経常収支比率は、令和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年度において</a:t>
          </a:r>
          <a:r>
            <a:rPr kumimoji="1" lang="en-US" altLang="ja-JP" sz="900">
              <a:latin typeface="ＭＳ Ｐゴシック" panose="020B0600070205080204" pitchFamily="50" charset="-128"/>
              <a:ea typeface="ＭＳ Ｐゴシック" panose="020B0600070205080204" pitchFamily="50" charset="-128"/>
            </a:rPr>
            <a:t>32.9</a:t>
          </a:r>
          <a:r>
            <a:rPr kumimoji="1" lang="ja-JP" altLang="en-US" sz="900">
              <a:latin typeface="ＭＳ Ｐゴシック" panose="020B0600070205080204" pitchFamily="50" charset="-128"/>
              <a:ea typeface="ＭＳ Ｐゴシック" panose="020B0600070205080204" pitchFamily="50" charset="-128"/>
            </a:rPr>
            <a:t>％となり、前年度と比較して</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ポイント上昇し、類似団体平均より高い。主な要因としては、良質なサービスを提供するため直営にて実施している業務があることや消防事務において他町から委託を受けていることにより職員数が類似団体に比べ多いことなどが挙げられる。退職手当は、これまで支給率の見直しや退職時の特別昇給の廃止などを実施し適正な支給に努めており、また、退職手当を除く人件費についても、随時給与制度の見直しを実施し、適正な給与水準の維持に努めているところである。今後とも、財政状況・類似団体との比較・行政需要の見通しや事務事業のあり方、民間委託の状況等を踏まえるとともに、年齢構成の平準化と人事の新陳代謝、また、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a:t>
          </a:r>
          <a:r>
            <a:rPr kumimoji="1" lang="en-US" altLang="ja-JP" sz="900">
              <a:latin typeface="ＭＳ Ｐゴシック" panose="020B0600070205080204" pitchFamily="50" charset="-128"/>
              <a:ea typeface="ＭＳ Ｐゴシック" panose="020B0600070205080204" pitchFamily="50" charset="-128"/>
            </a:rPr>
            <a:t>4</a:t>
          </a:r>
          <a:r>
            <a:rPr kumimoji="1" lang="ja-JP" altLang="en-US" sz="900">
              <a:latin typeface="ＭＳ Ｐゴシック" panose="020B0600070205080204" pitchFamily="50" charset="-128"/>
              <a:ea typeface="ＭＳ Ｐゴシック" panose="020B0600070205080204" pitchFamily="50" charset="-128"/>
            </a:rPr>
            <a:t>月からの定年引上げや、再任用職員等の任用状況も考慮し、長期的な視点に立って適正な定員管理を推進する。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122428</xdr:rowOff>
    </xdr:from>
    <xdr:to>
      <xdr:col>24</xdr:col>
      <xdr:colOff>25400</xdr:colOff>
      <xdr:row>39</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3752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122428</xdr:rowOff>
    </xdr:from>
    <xdr:to>
      <xdr:col>19</xdr:col>
      <xdr:colOff>187325</xdr:colOff>
      <xdr:row>38</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375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44704</xdr:rowOff>
    </xdr:from>
    <xdr:to>
      <xdr:col>15</xdr:col>
      <xdr:colOff>98425</xdr:colOff>
      <xdr:row>38</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98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98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37338</xdr:rowOff>
    </xdr:from>
    <xdr:to>
      <xdr:col>24</xdr:col>
      <xdr:colOff>76200</xdr:colOff>
      <xdr:row>39</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71628</xdr:rowOff>
    </xdr:from>
    <xdr:to>
      <xdr:col>20</xdr:col>
      <xdr:colOff>38100</xdr:colOff>
      <xdr:row>39</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158005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89916</xdr:rowOff>
    </xdr:from>
    <xdr:to>
      <xdr:col>15</xdr:col>
      <xdr:colOff>149225</xdr:colOff>
      <xdr:row>39</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4843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物件費に係る経常収支比率は、令和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％となり、前年度と比較して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ポイント改善し、類似団体内で</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番目に低い水準にある。これは平成</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年度から独自に行財政改革に取り組み、公共施設の管理委託内容の見直し、民営化、また幼稚園・小学校の統廃合等を進めてきた結果である。今後とも令和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策定した「第７次坂出市行財政改革大綱」に基づく行財政改革実施計画等により、各種専門的業務について民間委託等を順次推進していくため、それに伴い主に人件費が減少し物件費が増加することが予想さ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95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124714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2987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135145</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88138</xdr:rowOff>
    </xdr:from>
    <xdr:to>
      <xdr:col>78</xdr:col>
      <xdr:colOff>69850</xdr:colOff>
      <xdr:row>13</xdr:row>
      <xdr:rowOff>124714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16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135636</xdr:rowOff>
    </xdr:from>
    <xdr:to>
      <xdr:col>78</xdr:col>
      <xdr:colOff>120650</xdr:colOff>
      <xdr:row>17</xdr:row>
      <xdr:rowOff>65786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42418</xdr:rowOff>
    </xdr:from>
    <xdr:to>
      <xdr:col>73</xdr:col>
      <xdr:colOff>180975</xdr:colOff>
      <xdr:row>13</xdr:row>
      <xdr:rowOff>88138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2712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89916</xdr:rowOff>
    </xdr:from>
    <xdr:to>
      <xdr:col>74</xdr:col>
      <xdr:colOff>31750</xdr:colOff>
      <xdr:row>17</xdr:row>
      <xdr:rowOff>20066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5842</xdr:rowOff>
    </xdr:from>
    <xdr:to>
      <xdr:col>69</xdr:col>
      <xdr:colOff>92075</xdr:colOff>
      <xdr:row>13</xdr:row>
      <xdr:rowOff>42418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2346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xdr:rowOff>
    </xdr:from>
    <xdr:to>
      <xdr:col>65</xdr:col>
      <xdr:colOff>53975</xdr:colOff>
      <xdr:row>16</xdr:row>
      <xdr:rowOff>118364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103141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73914</xdr:rowOff>
    </xdr:from>
    <xdr:to>
      <xdr:col>78</xdr:col>
      <xdr:colOff>120650</xdr:colOff>
      <xdr:row>14</xdr:row>
      <xdr:rowOff>4064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14241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071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37338</xdr:rowOff>
    </xdr:from>
    <xdr:to>
      <xdr:col>74</xdr:col>
      <xdr:colOff>31750</xdr:colOff>
      <xdr:row>13</xdr:row>
      <xdr:rowOff>138938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149115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163068</xdr:rowOff>
    </xdr:from>
    <xdr:to>
      <xdr:col>69</xdr:col>
      <xdr:colOff>142875</xdr:colOff>
      <xdr:row>13</xdr:row>
      <xdr:rowOff>93218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103395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98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126492</xdr:rowOff>
    </xdr:from>
    <xdr:to>
      <xdr:col>65</xdr:col>
      <xdr:colOff>53975</xdr:colOff>
      <xdr:row>13</xdr:row>
      <xdr:rowOff>56642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66819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扶助費に係る経常収支比率は、令和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a:t>
          </a:r>
          <a:r>
            <a:rPr kumimoji="1" lang="en-US" altLang="ja-JP" sz="1200">
              <a:latin typeface="ＭＳ Ｐゴシック" panose="020B0600070205080204" pitchFamily="50" charset="-128"/>
              <a:ea typeface="ＭＳ Ｐゴシック" panose="020B0600070205080204" pitchFamily="50" charset="-128"/>
            </a:rPr>
            <a:t>9.7</a:t>
          </a:r>
          <a:r>
            <a:rPr kumimoji="1" lang="ja-JP" altLang="en-US" sz="1200">
              <a:latin typeface="ＭＳ Ｐゴシック" panose="020B0600070205080204" pitchFamily="50" charset="-128"/>
              <a:ea typeface="ＭＳ Ｐゴシック" panose="020B0600070205080204" pitchFamily="50" charset="-128"/>
            </a:rPr>
            <a:t>％となり、前年度と比較して増減はなく、類似団体平均も下回っている。主な要因の一つとして、令和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年国勢調査の結果を受け、令和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決算より本市の属する市町村類型が変わり、比較対象となる市町村が大きく変わったことが挙げられる。また、内訳としては、児童福祉費が低いことなどが挙げられる。市民生活の安定と市民福祉の充実のため、職員数の適正化をはじめとして、行政のスリム化や徹底したコストの削減を図り、効率的な行財政運営に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79375</xdr:rowOff>
    </xdr:from>
    <xdr:to>
      <xdr:col>24</xdr:col>
      <xdr:colOff>25400</xdr:colOff>
      <xdr:row>54</xdr:row>
      <xdr:rowOff>79375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37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79375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28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98425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28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98425</xdr:rowOff>
    </xdr:from>
    <xdr:to>
      <xdr:col>11</xdr:col>
      <xdr:colOff>9525</xdr:colOff>
      <xdr:row>55</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567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28575</xdr:rowOff>
    </xdr:from>
    <xdr:to>
      <xdr:col>24</xdr:col>
      <xdr:colOff>76200</xdr:colOff>
      <xdr:row>54</xdr:row>
      <xdr:rowOff>130175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45102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28575</xdr:rowOff>
    </xdr:from>
    <xdr:to>
      <xdr:col>20</xdr:col>
      <xdr:colOff>38100</xdr:colOff>
      <xdr:row>54</xdr:row>
      <xdr:rowOff>130175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140352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47625</xdr:rowOff>
    </xdr:from>
    <xdr:to>
      <xdr:col>11</xdr:col>
      <xdr:colOff>60325</xdr:colOff>
      <xdr:row>54</xdr:row>
      <xdr:rowOff>149225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159402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123825</xdr:rowOff>
    </xdr:from>
    <xdr:to>
      <xdr:col>6</xdr:col>
      <xdr:colOff>171450</xdr:colOff>
      <xdr:row>55</xdr:row>
      <xdr:rowOff>53975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38752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6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ポイント上昇し、類似団体平均より高い。主な要因としては、高齢化に伴う後期高齢者医療事業や介護保険事業への繰出金が増嵩していることなどが挙げられる。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53848</xdr:rowOff>
    </xdr:from>
    <xdr:to>
      <xdr:col>82</xdr:col>
      <xdr:colOff>107950</xdr:colOff>
      <xdr:row>58</xdr:row>
      <xdr:rowOff>108712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979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44704</xdr:rowOff>
    </xdr:from>
    <xdr:to>
      <xdr:col>78</xdr:col>
      <xdr:colOff>69850</xdr:colOff>
      <xdr:row>58</xdr:row>
      <xdr:rowOff>53848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88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xdr:rowOff>
    </xdr:from>
    <xdr:to>
      <xdr:col>73</xdr:col>
      <xdr:colOff>180975</xdr:colOff>
      <xdr:row>58</xdr:row>
      <xdr:rowOff>44704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52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xdr:rowOff>
    </xdr:from>
    <xdr:to>
      <xdr:col>69</xdr:col>
      <xdr:colOff>92075</xdr:colOff>
      <xdr:row>58</xdr:row>
      <xdr:rowOff>72136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522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57912</xdr:rowOff>
    </xdr:from>
    <xdr:to>
      <xdr:col>82</xdr:col>
      <xdr:colOff>158750</xdr:colOff>
      <xdr:row>58</xdr:row>
      <xdr:rowOff>159512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29989</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xdr:rowOff>
    </xdr:from>
    <xdr:to>
      <xdr:col>78</xdr:col>
      <xdr:colOff>120650</xdr:colOff>
      <xdr:row>58</xdr:row>
      <xdr:rowOff>104648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89425</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3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165354</xdr:rowOff>
    </xdr:from>
    <xdr:to>
      <xdr:col>74</xdr:col>
      <xdr:colOff>31750</xdr:colOff>
      <xdr:row>58</xdr:row>
      <xdr:rowOff>95504</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80281</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128778</xdr:rowOff>
    </xdr:from>
    <xdr:to>
      <xdr:col>69</xdr:col>
      <xdr:colOff>142875</xdr:colOff>
      <xdr:row>58</xdr:row>
      <xdr:rowOff>58928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43705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21336</xdr:rowOff>
    </xdr:from>
    <xdr:to>
      <xdr:col>65</xdr:col>
      <xdr:colOff>53975</xdr:colOff>
      <xdr:row>58</xdr:row>
      <xdr:rowOff>122936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107713</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補助費等に係る経常収支比率は、令和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a:t>
          </a:r>
          <a:r>
            <a:rPr kumimoji="1" lang="en-US" altLang="ja-JP" sz="1200">
              <a:latin typeface="ＭＳ Ｐゴシック" panose="020B0600070205080204" pitchFamily="50" charset="-128"/>
              <a:ea typeface="ＭＳ Ｐゴシック" panose="020B0600070205080204" pitchFamily="50" charset="-128"/>
            </a:rPr>
            <a:t>8.6</a:t>
          </a:r>
          <a:r>
            <a:rPr kumimoji="1" lang="ja-JP" altLang="en-US" sz="1200">
              <a:latin typeface="ＭＳ Ｐゴシック" panose="020B0600070205080204" pitchFamily="50" charset="-128"/>
              <a:ea typeface="ＭＳ Ｐゴシック" panose="020B0600070205080204" pitchFamily="50" charset="-128"/>
            </a:rPr>
            <a:t>％となり、前年度と比較して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ポイント改善し、類似団体平均より低い。主な要因としては、一部事務組合に対する負担金が類似団体に比べ低いことなどが挙げられる。本市のこれまでの主な取組としては、平成</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年度から各種協議会等に対する補助金・負担金等の予算を</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ヵ年で</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％削減し、その後も補助金等交付規則等を制定し適正化を図ってきた。今後とも行政の責任分野、経費負担の在り方、行政効果等を精査し、関係者の理解を得ながら補助金等の整理合理化に努める。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208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170434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346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20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143002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公債費に係る経常収支比率は、令和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年度において</a:t>
          </a:r>
          <a:r>
            <a:rPr kumimoji="1" lang="en-US" altLang="ja-JP" sz="1100">
              <a:latin typeface="ＭＳ Ｐゴシック" panose="020B0600070205080204" pitchFamily="50" charset="-128"/>
              <a:ea typeface="ＭＳ Ｐゴシック" panose="020B0600070205080204" pitchFamily="50" charset="-128"/>
            </a:rPr>
            <a:t>12.9</a:t>
          </a:r>
          <a:r>
            <a:rPr kumimoji="1" lang="ja-JP" altLang="en-US" sz="1100">
              <a:latin typeface="ＭＳ Ｐゴシック" panose="020B0600070205080204" pitchFamily="50" charset="-128"/>
              <a:ea typeface="ＭＳ Ｐゴシック" panose="020B0600070205080204" pitchFamily="50" charset="-128"/>
            </a:rPr>
            <a:t>％となり、前年度と比較して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ポイント改善し、類似団体平均を若干下回っている。本市では、平成</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年度にかけて実施した「坂出駅周辺整備主要プロジェクト」、ならびに平成</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年度にかけて実施した「土地開発公社経営健全化計画」に基づく買戻しに伴う公債費の償還は終了した一方で、新庁舎建設や令和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月から供用開始した学校給食センターの建設に係る公債費の増嵩が見込まれる。今後とも事業の厳しい取捨選択を行い、新規発行を極力抑制し将来に過大な負担を残さないよう努める。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114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76</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72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19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19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91439</xdr:rowOff>
    </xdr:from>
    <xdr:to>
      <xdr:col>20</xdr:col>
      <xdr:colOff>38100</xdr:colOff>
      <xdr:row>77</xdr:row>
      <xdr:rowOff>21589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76.0</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ポイント上昇したものの、類似団体平均を下回っている。内訳について、主に人件費が高いものの物件費と補助費等が平均より低いことにより、全体としては類似団体平均を下回っている。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85852</xdr:rowOff>
    </xdr:from>
    <xdr:to>
      <xdr:col>82</xdr:col>
      <xdr:colOff>107950</xdr:colOff>
      <xdr:row>75</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731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40132</xdr:rowOff>
    </xdr:from>
    <xdr:to>
      <xdr:col>78</xdr:col>
      <xdr:colOff>69850</xdr:colOff>
      <xdr:row>74</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27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74422</xdr:rowOff>
    </xdr:from>
    <xdr:to>
      <xdr:col>73</xdr:col>
      <xdr:colOff>180975</xdr:colOff>
      <xdr:row>74</xdr:row>
      <xdr:rowOff>40132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902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74422</xdr:rowOff>
    </xdr:from>
    <xdr:to>
      <xdr:col>69</xdr:col>
      <xdr:colOff>92075</xdr:colOff>
      <xdr:row>74</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9027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121920</xdr:rowOff>
    </xdr:from>
    <xdr:to>
      <xdr:col>82</xdr:col>
      <xdr:colOff>158750</xdr:colOff>
      <xdr:row>75</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138447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35052</xdr:rowOff>
    </xdr:from>
    <xdr:to>
      <xdr:col>78</xdr:col>
      <xdr:colOff>120650</xdr:colOff>
      <xdr:row>74</xdr:row>
      <xdr:rowOff>136652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146829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9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160782</xdr:rowOff>
    </xdr:from>
    <xdr:to>
      <xdr:col>74</xdr:col>
      <xdr:colOff>31750</xdr:colOff>
      <xdr:row>74</xdr:row>
      <xdr:rowOff>90932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101109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23622</xdr:rowOff>
    </xdr:from>
    <xdr:to>
      <xdr:col>69</xdr:col>
      <xdr:colOff>142875</xdr:colOff>
      <xdr:row>73</xdr:row>
      <xdr:rowOff>125222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135399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0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148120</xdr:rowOff>
    </xdr:from>
    <xdr:to>
      <xdr:col>29</xdr:col>
      <xdr:colOff>127000</xdr:colOff>
      <xdr:row>17</xdr:row>
      <xdr:rowOff>88316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8945"/>
          <a:ext cx="647700" cy="111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88316</xdr:rowOff>
    </xdr:from>
    <xdr:to>
      <xdr:col>26</xdr:col>
      <xdr:colOff>50800</xdr:colOff>
      <xdr:row>17</xdr:row>
      <xdr:rowOff>122936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0591"/>
          <a:ext cx="698500" cy="34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122936</xdr:rowOff>
    </xdr:from>
    <xdr:to>
      <xdr:col>22</xdr:col>
      <xdr:colOff>114300</xdr:colOff>
      <xdr:row>17</xdr:row>
      <xdr:rowOff>161823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5211"/>
          <a:ext cx="698500" cy="38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161823</xdr:rowOff>
    </xdr:from>
    <xdr:to>
      <xdr:col>18</xdr:col>
      <xdr:colOff>177800</xdr:colOff>
      <xdr:row>18</xdr:row>
      <xdr:rowOff>18733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24098"/>
          <a:ext cx="698500" cy="28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97320</xdr:rowOff>
    </xdr:from>
    <xdr:to>
      <xdr:col>29</xdr:col>
      <xdr:colOff>177800</xdr:colOff>
      <xdr:row>17</xdr:row>
      <xdr:rowOff>27470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88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113847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37516</xdr:rowOff>
    </xdr:from>
    <xdr:to>
      <xdr:col>26</xdr:col>
      <xdr:colOff>101600</xdr:colOff>
      <xdr:row>17</xdr:row>
      <xdr:rowOff>139116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9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149293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68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72136</xdr:rowOff>
    </xdr:from>
    <xdr:to>
      <xdr:col>22</xdr:col>
      <xdr:colOff>165100</xdr:colOff>
      <xdr:row>18</xdr:row>
      <xdr:rowOff>2286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4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12463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0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111023</xdr:rowOff>
    </xdr:from>
    <xdr:to>
      <xdr:col>19</xdr:col>
      <xdr:colOff>38100</xdr:colOff>
      <xdr:row>18</xdr:row>
      <xdr:rowOff>41173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3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51350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139383</xdr:rowOff>
    </xdr:from>
    <xdr:to>
      <xdr:col>15</xdr:col>
      <xdr:colOff>101600</xdr:colOff>
      <xdr:row>18</xdr:row>
      <xdr:rowOff>69533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1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79710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7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7932</xdr:rowOff>
    </xdr:from>
    <xdr:to>
      <xdr:col>29</xdr:col>
      <xdr:colOff>127000</xdr:colOff>
      <xdr:row>35</xdr:row>
      <xdr:rowOff>33796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18282"/>
          <a:ext cx="647700" cy="25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7932</xdr:rowOff>
    </xdr:from>
    <xdr:to>
      <xdr:col>26</xdr:col>
      <xdr:colOff>50800</xdr:colOff>
      <xdr:row>35</xdr:row>
      <xdr:rowOff>18545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18282"/>
          <a:ext cx="698500" cy="10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18545</xdr:rowOff>
    </xdr:from>
    <xdr:to>
      <xdr:col>22</xdr:col>
      <xdr:colOff>114300</xdr:colOff>
      <xdr:row>35</xdr:row>
      <xdr:rowOff>50974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28895"/>
          <a:ext cx="698500" cy="32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48950</xdr:rowOff>
    </xdr:from>
    <xdr:to>
      <xdr:col>18</xdr:col>
      <xdr:colOff>177800</xdr:colOff>
      <xdr:row>35</xdr:row>
      <xdr:rowOff>50974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59300"/>
          <a:ext cx="698500" cy="2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325896</xdr:rowOff>
    </xdr:from>
    <xdr:to>
      <xdr:col>29</xdr:col>
      <xdr:colOff>177800</xdr:colOff>
      <xdr:row>35</xdr:row>
      <xdr:rowOff>84596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93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170973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3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300032</xdr:rowOff>
    </xdr:from>
    <xdr:to>
      <xdr:col>26</xdr:col>
      <xdr:colOff>101600</xdr:colOff>
      <xdr:row>35</xdr:row>
      <xdr:rowOff>58732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6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68909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36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310645</xdr:rowOff>
    </xdr:from>
    <xdr:to>
      <xdr:col>22</xdr:col>
      <xdr:colOff>165100</xdr:colOff>
      <xdr:row>35</xdr:row>
      <xdr:rowOff>69345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7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79523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4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xdr:rowOff>
    </xdr:from>
    <xdr:to>
      <xdr:col>19</xdr:col>
      <xdr:colOff>38100</xdr:colOff>
      <xdr:row>35</xdr:row>
      <xdr:rowOff>101774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10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111951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341050</xdr:rowOff>
    </xdr:from>
    <xdr:to>
      <xdr:col>15</xdr:col>
      <xdr:colOff>101600</xdr:colOff>
      <xdr:row>35</xdr:row>
      <xdr:rowOff>99750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0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109926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7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49,575
48,113
92.49
26,643,854
26,453,599
103,113
14,465,965
23,668,241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131862</xdr:rowOff>
    </xdr:from>
    <xdr:to>
      <xdr:col>24</xdr:col>
      <xdr:colOff>63500</xdr:colOff>
      <xdr:row>34</xdr:row>
      <xdr:rowOff>9790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18262"/>
          <a:ext cx="838200" cy="2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9790</xdr:rowOff>
    </xdr:from>
    <xdr:to>
      <xdr:col>19</xdr:col>
      <xdr:colOff>177800</xdr:colOff>
      <xdr:row>34</xdr:row>
      <xdr:rowOff>23816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39090"/>
          <a:ext cx="889000" cy="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23816</xdr:rowOff>
    </xdr:from>
    <xdr:to>
      <xdr:col>15</xdr:col>
      <xdr:colOff>50800</xdr:colOff>
      <xdr:row>34</xdr:row>
      <xdr:rowOff>84493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53116"/>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84493</xdr:rowOff>
    </xdr:from>
    <xdr:to>
      <xdr:col>10</xdr:col>
      <xdr:colOff>114300</xdr:colOff>
      <xdr:row>34</xdr:row>
      <xdr:rowOff>141774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13793"/>
          <a:ext cx="889000" cy="5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81062</xdr:rowOff>
    </xdr:from>
    <xdr:to>
      <xdr:col>24</xdr:col>
      <xdr:colOff>114300</xdr:colOff>
      <xdr:row>33</xdr:row>
      <xdr:rowOff>11212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6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103939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1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130440</xdr:rowOff>
    </xdr:from>
    <xdr:to>
      <xdr:col>20</xdr:col>
      <xdr:colOff>38100</xdr:colOff>
      <xdr:row>34</xdr:row>
      <xdr:rowOff>60590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77117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144466</xdr:rowOff>
    </xdr:from>
    <xdr:to>
      <xdr:col>15</xdr:col>
      <xdr:colOff>101600</xdr:colOff>
      <xdr:row>34</xdr:row>
      <xdr:rowOff>74616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91143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33693</xdr:rowOff>
    </xdr:from>
    <xdr:to>
      <xdr:col>10</xdr:col>
      <xdr:colOff>165100</xdr:colOff>
      <xdr:row>34</xdr:row>
      <xdr:rowOff>135293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6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151820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90974</xdr:rowOff>
    </xdr:from>
    <xdr:to>
      <xdr:col>6</xdr:col>
      <xdr:colOff>38100</xdr:colOff>
      <xdr:row>35</xdr:row>
      <xdr:rowOff>21124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37651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9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27911</xdr:rowOff>
    </xdr:from>
    <xdr:to>
      <xdr:col>24</xdr:col>
      <xdr:colOff>63500</xdr:colOff>
      <xdr:row>58</xdr:row>
      <xdr:rowOff>53488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2011"/>
          <a:ext cx="8382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53488</xdr:rowOff>
    </xdr:from>
    <xdr:to>
      <xdr:col>19</xdr:col>
      <xdr:colOff>177800</xdr:colOff>
      <xdr:row>58</xdr:row>
      <xdr:rowOff>62165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97588"/>
          <a:ext cx="889000" cy="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62165</xdr:rowOff>
    </xdr:from>
    <xdr:to>
      <xdr:col>15</xdr:col>
      <xdr:colOff>50800</xdr:colOff>
      <xdr:row>58</xdr:row>
      <xdr:rowOff>71904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6265"/>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65513</xdr:rowOff>
    </xdr:from>
    <xdr:to>
      <xdr:col>10</xdr:col>
      <xdr:colOff>114300</xdr:colOff>
      <xdr:row>58</xdr:row>
      <xdr:rowOff>71904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09613"/>
          <a:ext cx="889000" cy="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122514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148561</xdr:rowOff>
    </xdr:from>
    <xdr:to>
      <xdr:col>24</xdr:col>
      <xdr:colOff>114300</xdr:colOff>
      <xdr:row>58</xdr:row>
      <xdr:rowOff>78711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107938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0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2688</xdr:rowOff>
    </xdr:from>
    <xdr:to>
      <xdr:col>20</xdr:col>
      <xdr:colOff>38100</xdr:colOff>
      <xdr:row>58</xdr:row>
      <xdr:rowOff>104288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95415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11365</xdr:rowOff>
    </xdr:from>
    <xdr:to>
      <xdr:col>15</xdr:col>
      <xdr:colOff>101600</xdr:colOff>
      <xdr:row>58</xdr:row>
      <xdr:rowOff>112965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104092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21104</xdr:rowOff>
    </xdr:from>
    <xdr:to>
      <xdr:col>10</xdr:col>
      <xdr:colOff>165100</xdr:colOff>
      <xdr:row>58</xdr:row>
      <xdr:rowOff>122704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113831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14713</xdr:rowOff>
    </xdr:from>
    <xdr:to>
      <xdr:col>6</xdr:col>
      <xdr:colOff>38100</xdr:colOff>
      <xdr:row>58</xdr:row>
      <xdr:rowOff>116313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107440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51727</xdr:rowOff>
    </xdr:from>
    <xdr:to>
      <xdr:col>24</xdr:col>
      <xdr:colOff>63500</xdr:colOff>
      <xdr:row>78</xdr:row>
      <xdr:rowOff>68072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24827"/>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68072</xdr:rowOff>
    </xdr:from>
    <xdr:to>
      <xdr:col>19</xdr:col>
      <xdr:colOff>177800</xdr:colOff>
      <xdr:row>78</xdr:row>
      <xdr:rowOff>81102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4117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70510</xdr:rowOff>
    </xdr:from>
    <xdr:to>
      <xdr:col>15</xdr:col>
      <xdr:colOff>50800</xdr:colOff>
      <xdr:row>78</xdr:row>
      <xdr:rowOff>81102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43610"/>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70510</xdr:rowOff>
    </xdr:from>
    <xdr:to>
      <xdr:col>10</xdr:col>
      <xdr:colOff>114300</xdr:colOff>
      <xdr:row>78</xdr:row>
      <xdr:rowOff>82398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43610"/>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927</xdr:rowOff>
    </xdr:from>
    <xdr:to>
      <xdr:col>24</xdr:col>
      <xdr:colOff>114300</xdr:colOff>
      <xdr:row>78</xdr:row>
      <xdr:rowOff>102527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7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150804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17272</xdr:rowOff>
    </xdr:from>
    <xdr:to>
      <xdr:col>20</xdr:col>
      <xdr:colOff>38100</xdr:colOff>
      <xdr:row>78</xdr:row>
      <xdr:rowOff>118872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109999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8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30302</xdr:rowOff>
    </xdr:from>
    <xdr:to>
      <xdr:col>15</xdr:col>
      <xdr:colOff>101600</xdr:colOff>
      <xdr:row>78</xdr:row>
      <xdr:rowOff>131902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123029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9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19710</xdr:rowOff>
    </xdr:from>
    <xdr:to>
      <xdr:col>10</xdr:col>
      <xdr:colOff>165100</xdr:colOff>
      <xdr:row>78</xdr:row>
      <xdr:rowOff>121310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112437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48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31598</xdr:rowOff>
    </xdr:from>
    <xdr:to>
      <xdr:col>6</xdr:col>
      <xdr:colOff>38100</xdr:colOff>
      <xdr:row>78</xdr:row>
      <xdr:rowOff>133198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124325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9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129087</xdr:rowOff>
    </xdr:from>
    <xdr:to>
      <xdr:col>24</xdr:col>
      <xdr:colOff>63500</xdr:colOff>
      <xdr:row>97</xdr:row>
      <xdr:rowOff>139286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59737"/>
          <a:ext cx="838200" cy="1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139286</xdr:rowOff>
    </xdr:from>
    <xdr:to>
      <xdr:col>19</xdr:col>
      <xdr:colOff>177800</xdr:colOff>
      <xdr:row>98</xdr:row>
      <xdr:rowOff>99532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69936"/>
          <a:ext cx="889000" cy="1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91379</xdr:rowOff>
    </xdr:from>
    <xdr:to>
      <xdr:col>15</xdr:col>
      <xdr:colOff>50800</xdr:colOff>
      <xdr:row>98</xdr:row>
      <xdr:rowOff>99532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22029"/>
          <a:ext cx="889000" cy="17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91379</xdr:rowOff>
    </xdr:from>
    <xdr:to>
      <xdr:col>10</xdr:col>
      <xdr:colOff>114300</xdr:colOff>
      <xdr:row>99</xdr:row>
      <xdr:rowOff>4772</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22029"/>
          <a:ext cx="889000" cy="25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74879</xdr:rowOff>
    </xdr:from>
    <xdr:to>
      <xdr:col>6</xdr:col>
      <xdr:colOff>38100</xdr:colOff>
      <xdr:row>100</xdr:row>
      <xdr:rowOff>5029</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78287</xdr:rowOff>
    </xdr:from>
    <xdr:to>
      <xdr:col>24</xdr:col>
      <xdr:colOff>114300</xdr:colOff>
      <xdr:row>98</xdr:row>
      <xdr:rowOff>8437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56714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8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88486</xdr:rowOff>
    </xdr:from>
    <xdr:to>
      <xdr:col>20</xdr:col>
      <xdr:colOff>38100</xdr:colOff>
      <xdr:row>98</xdr:row>
      <xdr:rowOff>18636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1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9763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1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48732</xdr:rowOff>
    </xdr:from>
    <xdr:to>
      <xdr:col>15</xdr:col>
      <xdr:colOff>101600</xdr:colOff>
      <xdr:row>98</xdr:row>
      <xdr:rowOff>150332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141459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4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40579</xdr:rowOff>
    </xdr:from>
    <xdr:to>
      <xdr:col>10</xdr:col>
      <xdr:colOff>165100</xdr:colOff>
      <xdr:row>97</xdr:row>
      <xdr:rowOff>142179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133306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6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125422</xdr:rowOff>
    </xdr:from>
    <xdr:to>
      <xdr:col>6</xdr:col>
      <xdr:colOff>38100</xdr:colOff>
      <xdr:row>99</xdr:row>
      <xdr:rowOff>55572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72099</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70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126761</xdr:rowOff>
    </xdr:from>
    <xdr:to>
      <xdr:col>55</xdr:col>
      <xdr:colOff>0</xdr:colOff>
      <xdr:row>36</xdr:row>
      <xdr:rowOff>170675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98961"/>
          <a:ext cx="838200" cy="4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118036</xdr:rowOff>
    </xdr:from>
    <xdr:to>
      <xdr:col>50</xdr:col>
      <xdr:colOff>114300</xdr:colOff>
      <xdr:row>36</xdr:row>
      <xdr:rowOff>126761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90236"/>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118036</xdr:rowOff>
    </xdr:from>
    <xdr:to>
      <xdr:col>45</xdr:col>
      <xdr:colOff>177800</xdr:colOff>
      <xdr:row>37</xdr:row>
      <xdr:rowOff>45158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90236"/>
          <a:ext cx="889000" cy="9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120216</xdr:rowOff>
    </xdr:from>
    <xdr:to>
      <xdr:col>41</xdr:col>
      <xdr:colOff>50800</xdr:colOff>
      <xdr:row>37</xdr:row>
      <xdr:rowOff>45158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06616"/>
          <a:ext cx="889000" cy="78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119875</xdr:rowOff>
    </xdr:from>
    <xdr:to>
      <xdr:col>55</xdr:col>
      <xdr:colOff>50800</xdr:colOff>
      <xdr:row>37</xdr:row>
      <xdr:rowOff>50025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98302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7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75961</xdr:rowOff>
    </xdr:from>
    <xdr:to>
      <xdr:col>50</xdr:col>
      <xdr:colOff>165100</xdr:colOff>
      <xdr:row>37</xdr:row>
      <xdr:rowOff>6111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4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22638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67236</xdr:rowOff>
    </xdr:from>
    <xdr:to>
      <xdr:col>46</xdr:col>
      <xdr:colOff>38100</xdr:colOff>
      <xdr:row>36</xdr:row>
      <xdr:rowOff>168836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3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13913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1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165808</xdr:rowOff>
    </xdr:from>
    <xdr:to>
      <xdr:col>41</xdr:col>
      <xdr:colOff>101600</xdr:colOff>
      <xdr:row>37</xdr:row>
      <xdr:rowOff>95958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87085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3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69416</xdr:rowOff>
    </xdr:from>
    <xdr:to>
      <xdr:col>36</xdr:col>
      <xdr:colOff>165100</xdr:colOff>
      <xdr:row>32</xdr:row>
      <xdr:rowOff>171016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162143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4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162397</xdr:rowOff>
    </xdr:from>
    <xdr:to>
      <xdr:col>55</xdr:col>
      <xdr:colOff>0</xdr:colOff>
      <xdr:row>56</xdr:row>
      <xdr:rowOff>115751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92147"/>
          <a:ext cx="838200" cy="1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38996</xdr:rowOff>
    </xdr:from>
    <xdr:to>
      <xdr:col>50</xdr:col>
      <xdr:colOff>114300</xdr:colOff>
      <xdr:row>56</xdr:row>
      <xdr:rowOff>115751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297296"/>
          <a:ext cx="889000" cy="41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38996</xdr:rowOff>
    </xdr:from>
    <xdr:to>
      <xdr:col>45</xdr:col>
      <xdr:colOff>177800</xdr:colOff>
      <xdr:row>55</xdr:row>
      <xdr:rowOff>82865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297296"/>
          <a:ext cx="889000" cy="21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23789</xdr:rowOff>
    </xdr:from>
    <xdr:to>
      <xdr:col>41</xdr:col>
      <xdr:colOff>50800</xdr:colOff>
      <xdr:row>55</xdr:row>
      <xdr:rowOff>82865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53539"/>
          <a:ext cx="889000" cy="5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111597</xdr:rowOff>
    </xdr:from>
    <xdr:to>
      <xdr:col>55</xdr:col>
      <xdr:colOff>50800</xdr:colOff>
      <xdr:row>56</xdr:row>
      <xdr:rowOff>41747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4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134474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9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64951</xdr:rowOff>
    </xdr:from>
    <xdr:to>
      <xdr:col>50</xdr:col>
      <xdr:colOff>165100</xdr:colOff>
      <xdr:row>56</xdr:row>
      <xdr:rowOff>166551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6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157678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75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159646</xdr:rowOff>
    </xdr:from>
    <xdr:to>
      <xdr:col>46</xdr:col>
      <xdr:colOff>38100</xdr:colOff>
      <xdr:row>54</xdr:row>
      <xdr:rowOff>89796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4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106323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2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32065</xdr:rowOff>
    </xdr:from>
    <xdr:to>
      <xdr:col>41</xdr:col>
      <xdr:colOff>101600</xdr:colOff>
      <xdr:row>55</xdr:row>
      <xdr:rowOff>133665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150192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3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144439</xdr:rowOff>
    </xdr:from>
    <xdr:to>
      <xdr:col>36</xdr:col>
      <xdr:colOff>165100</xdr:colOff>
      <xdr:row>55</xdr:row>
      <xdr:rowOff>74589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91116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10807</xdr:rowOff>
    </xdr:from>
    <xdr:to>
      <xdr:col>55</xdr:col>
      <xdr:colOff>0</xdr:colOff>
      <xdr:row>79</xdr:row>
      <xdr:rowOff>26581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55357"/>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6712</xdr:rowOff>
    </xdr:from>
    <xdr:to>
      <xdr:col>50</xdr:col>
      <xdr:colOff>114300</xdr:colOff>
      <xdr:row>79</xdr:row>
      <xdr:rowOff>10807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865462"/>
          <a:ext cx="889000" cy="68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6712</xdr:rowOff>
    </xdr:from>
    <xdr:to>
      <xdr:col>45</xdr:col>
      <xdr:colOff>177800</xdr:colOff>
      <xdr:row>79</xdr:row>
      <xdr:rowOff>39745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865462"/>
          <a:ext cx="889000" cy="7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166484</xdr:rowOff>
    </xdr:from>
    <xdr:to>
      <xdr:col>41</xdr:col>
      <xdr:colOff>50800</xdr:colOff>
      <xdr:row>79</xdr:row>
      <xdr:rowOff>39745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39584"/>
          <a:ext cx="889000" cy="4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147231</xdr:rowOff>
    </xdr:from>
    <xdr:to>
      <xdr:col>55</xdr:col>
      <xdr:colOff>50800</xdr:colOff>
      <xdr:row>79</xdr:row>
      <xdr:rowOff>77381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62158</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3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131457</xdr:rowOff>
    </xdr:from>
    <xdr:to>
      <xdr:col>50</xdr:col>
      <xdr:colOff>165100</xdr:colOff>
      <xdr:row>79</xdr:row>
      <xdr:rowOff>61607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52734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9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127362</xdr:rowOff>
    </xdr:from>
    <xdr:to>
      <xdr:col>46</xdr:col>
      <xdr:colOff>38100</xdr:colOff>
      <xdr:row>75</xdr:row>
      <xdr:rowOff>57512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81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74039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58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160395</xdr:rowOff>
    </xdr:from>
    <xdr:to>
      <xdr:col>41</xdr:col>
      <xdr:colOff>101600</xdr:colOff>
      <xdr:row>79</xdr:row>
      <xdr:rowOff>90545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81672</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26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115684</xdr:rowOff>
    </xdr:from>
    <xdr:to>
      <xdr:col>36</xdr:col>
      <xdr:colOff>165100</xdr:colOff>
      <xdr:row>79</xdr:row>
      <xdr:rowOff>45834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36961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8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90932</xdr:rowOff>
    </xdr:from>
    <xdr:to>
      <xdr:col>55</xdr:col>
      <xdr:colOff>0</xdr:colOff>
      <xdr:row>97</xdr:row>
      <xdr:rowOff>23177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50132"/>
          <a:ext cx="838200" cy="10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110313</xdr:rowOff>
    </xdr:from>
    <xdr:to>
      <xdr:col>50</xdr:col>
      <xdr:colOff>114300</xdr:colOff>
      <xdr:row>97</xdr:row>
      <xdr:rowOff>23177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69513"/>
          <a:ext cx="889000" cy="8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107455</xdr:rowOff>
    </xdr:from>
    <xdr:to>
      <xdr:col>45</xdr:col>
      <xdr:colOff>177800</xdr:colOff>
      <xdr:row>96</xdr:row>
      <xdr:rowOff>110313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395205"/>
          <a:ext cx="889000" cy="17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68948</xdr:rowOff>
    </xdr:from>
    <xdr:to>
      <xdr:col>41</xdr:col>
      <xdr:colOff>50800</xdr:colOff>
      <xdr:row>95</xdr:row>
      <xdr:rowOff>107455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56698"/>
          <a:ext cx="889000" cy="3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40132</xdr:rowOff>
    </xdr:from>
    <xdr:to>
      <xdr:col>55</xdr:col>
      <xdr:colOff>50800</xdr:colOff>
      <xdr:row>96</xdr:row>
      <xdr:rowOff>141732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63009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5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143827</xdr:rowOff>
    </xdr:from>
    <xdr:to>
      <xdr:col>50</xdr:col>
      <xdr:colOff>165100</xdr:colOff>
      <xdr:row>97</xdr:row>
      <xdr:rowOff>73977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0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90504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7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59513</xdr:rowOff>
    </xdr:from>
    <xdr:to>
      <xdr:col>46</xdr:col>
      <xdr:colOff>38100</xdr:colOff>
      <xdr:row>96</xdr:row>
      <xdr:rowOff>161113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6190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56655</xdr:rowOff>
    </xdr:from>
    <xdr:to>
      <xdr:col>41</xdr:col>
      <xdr:colOff>101600</xdr:colOff>
      <xdr:row>95</xdr:row>
      <xdr:rowOff>158255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3332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1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18148</xdr:rowOff>
    </xdr:from>
    <xdr:to>
      <xdr:col>36</xdr:col>
      <xdr:colOff>165100</xdr:colOff>
      <xdr:row>95</xdr:row>
      <xdr:rowOff>119748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136275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98846</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396"/>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98846</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5396"/>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98509</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05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98509</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8505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48046</xdr:rowOff>
    </xdr:from>
    <xdr:to>
      <xdr:col>81</xdr:col>
      <xdr:colOff>101600</xdr:colOff>
      <xdr:row>39</xdr:row>
      <xdr:rowOff>149646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140773</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47709</xdr:rowOff>
    </xdr:from>
    <xdr:to>
      <xdr:col>72</xdr:col>
      <xdr:colOff>38100</xdr:colOff>
      <xdr:row>39</xdr:row>
      <xdr:rowOff>149309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140436</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46333" y="68269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7989</xdr:rowOff>
    </xdr:from>
    <xdr:to>
      <xdr:col>85</xdr:col>
      <xdr:colOff>127000</xdr:colOff>
      <xdr:row>76</xdr:row>
      <xdr:rowOff>56477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38189"/>
          <a:ext cx="838200" cy="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56477</xdr:rowOff>
    </xdr:from>
    <xdr:to>
      <xdr:col>81</xdr:col>
      <xdr:colOff>50800</xdr:colOff>
      <xdr:row>76</xdr:row>
      <xdr:rowOff>59601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86677"/>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59601</xdr:rowOff>
    </xdr:from>
    <xdr:to>
      <xdr:col>76</xdr:col>
      <xdr:colOff>114300</xdr:colOff>
      <xdr:row>76</xdr:row>
      <xdr:rowOff>82271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8980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82271</xdr:rowOff>
    </xdr:from>
    <xdr:to>
      <xdr:col>71</xdr:col>
      <xdr:colOff>177800</xdr:colOff>
      <xdr:row>76</xdr:row>
      <xdr:rowOff>90779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12471"/>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128639</xdr:rowOff>
    </xdr:from>
    <xdr:to>
      <xdr:col>85</xdr:col>
      <xdr:colOff>177800</xdr:colOff>
      <xdr:row>76</xdr:row>
      <xdr:rowOff>58789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151516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5677</xdr:rowOff>
    </xdr:from>
    <xdr:to>
      <xdr:col>81</xdr:col>
      <xdr:colOff>101600</xdr:colOff>
      <xdr:row>76</xdr:row>
      <xdr:rowOff>107277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123804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81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8801</xdr:rowOff>
    </xdr:from>
    <xdr:to>
      <xdr:col>76</xdr:col>
      <xdr:colOff>165100</xdr:colOff>
      <xdr:row>76</xdr:row>
      <xdr:rowOff>110401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126928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31471</xdr:rowOff>
    </xdr:from>
    <xdr:to>
      <xdr:col>72</xdr:col>
      <xdr:colOff>38100</xdr:colOff>
      <xdr:row>76</xdr:row>
      <xdr:rowOff>133071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149598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3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39979</xdr:rowOff>
    </xdr:from>
    <xdr:to>
      <xdr:col>67</xdr:col>
      <xdr:colOff>101600</xdr:colOff>
      <xdr:row>76</xdr:row>
      <xdr:rowOff>141579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132706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141072</xdr:rowOff>
    </xdr:from>
    <xdr:to>
      <xdr:col>85</xdr:col>
      <xdr:colOff>127000</xdr:colOff>
      <xdr:row>97</xdr:row>
      <xdr:rowOff>163356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71722"/>
          <a:ext cx="838200" cy="2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112497</xdr:rowOff>
    </xdr:from>
    <xdr:to>
      <xdr:col>81</xdr:col>
      <xdr:colOff>50800</xdr:colOff>
      <xdr:row>97</xdr:row>
      <xdr:rowOff>141072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4314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112497</xdr:rowOff>
    </xdr:from>
    <xdr:to>
      <xdr:col>76</xdr:col>
      <xdr:colOff>114300</xdr:colOff>
      <xdr:row>98</xdr:row>
      <xdr:rowOff>6069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43147"/>
          <a:ext cx="889000" cy="6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6069</xdr:rowOff>
    </xdr:from>
    <xdr:to>
      <xdr:col>71</xdr:col>
      <xdr:colOff>177800</xdr:colOff>
      <xdr:row>98</xdr:row>
      <xdr:rowOff>13430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08169"/>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53563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112556</xdr:rowOff>
    </xdr:from>
    <xdr:to>
      <xdr:col>85</xdr:col>
      <xdr:colOff>177800</xdr:colOff>
      <xdr:row>98</xdr:row>
      <xdr:rowOff>42706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90983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90272</xdr:rowOff>
    </xdr:from>
    <xdr:to>
      <xdr:col>81</xdr:col>
      <xdr:colOff>101600</xdr:colOff>
      <xdr:row>98</xdr:row>
      <xdr:rowOff>20422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11549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61697</xdr:rowOff>
    </xdr:from>
    <xdr:to>
      <xdr:col>76</xdr:col>
      <xdr:colOff>165100</xdr:colOff>
      <xdr:row>97</xdr:row>
      <xdr:rowOff>163297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8374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126719</xdr:rowOff>
    </xdr:from>
    <xdr:to>
      <xdr:col>72</xdr:col>
      <xdr:colOff>38100</xdr:colOff>
      <xdr:row>98</xdr:row>
      <xdr:rowOff>56869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47996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5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134080</xdr:rowOff>
    </xdr:from>
    <xdr:to>
      <xdr:col>67</xdr:col>
      <xdr:colOff>101600</xdr:colOff>
      <xdr:row>98</xdr:row>
      <xdr:rowOff>64230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55357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5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114046</xdr:rowOff>
    </xdr:from>
    <xdr:to>
      <xdr:col>116</xdr:col>
      <xdr:colOff>63500</xdr:colOff>
      <xdr:row>37</xdr:row>
      <xdr:rowOff>132080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457696"/>
          <a:ext cx="8382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106807</xdr:rowOff>
    </xdr:from>
    <xdr:to>
      <xdr:col>111</xdr:col>
      <xdr:colOff>177800</xdr:colOff>
      <xdr:row>37</xdr:row>
      <xdr:rowOff>132080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450457"/>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106807</xdr:rowOff>
    </xdr:from>
    <xdr:to>
      <xdr:col>107</xdr:col>
      <xdr:colOff>50800</xdr:colOff>
      <xdr:row>37</xdr:row>
      <xdr:rowOff>128778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450457"/>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128778</xdr:rowOff>
    </xdr:from>
    <xdr:to>
      <xdr:col>102</xdr:col>
      <xdr:colOff>114300</xdr:colOff>
      <xdr:row>38</xdr:row>
      <xdr:rowOff>33020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72428"/>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63246</xdr:rowOff>
    </xdr:from>
    <xdr:to>
      <xdr:col>116</xdr:col>
      <xdr:colOff>114300</xdr:colOff>
      <xdr:row>37</xdr:row>
      <xdr:rowOff>164846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4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86123</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5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81280</xdr:rowOff>
    </xdr:from>
    <xdr:to>
      <xdr:col>112</xdr:col>
      <xdr:colOff>38100</xdr:colOff>
      <xdr:row>38</xdr:row>
      <xdr:rowOff>11430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27957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56007</xdr:rowOff>
    </xdr:from>
    <xdr:to>
      <xdr:col>107</xdr:col>
      <xdr:colOff>101600</xdr:colOff>
      <xdr:row>37</xdr:row>
      <xdr:rowOff>157607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2684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17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77978</xdr:rowOff>
    </xdr:from>
    <xdr:to>
      <xdr:col>102</xdr:col>
      <xdr:colOff>165100</xdr:colOff>
      <xdr:row>38</xdr:row>
      <xdr:rowOff>8128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24655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153670</xdr:rowOff>
    </xdr:from>
    <xdr:to>
      <xdr:col>98</xdr:col>
      <xdr:colOff>38100</xdr:colOff>
      <xdr:row>38</xdr:row>
      <xdr:rowOff>83820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74947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75143</xdr:rowOff>
    </xdr:from>
    <xdr:to>
      <xdr:col>116</xdr:col>
      <xdr:colOff>63500</xdr:colOff>
      <xdr:row>58</xdr:row>
      <xdr:rowOff>76126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19243"/>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76126</xdr:rowOff>
    </xdr:from>
    <xdr:to>
      <xdr:col>111</xdr:col>
      <xdr:colOff>177800</xdr:colOff>
      <xdr:row>58</xdr:row>
      <xdr:rowOff>76858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20226"/>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76858</xdr:rowOff>
    </xdr:from>
    <xdr:to>
      <xdr:col>107</xdr:col>
      <xdr:colOff>50800</xdr:colOff>
      <xdr:row>58</xdr:row>
      <xdr:rowOff>77406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20958"/>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77406</xdr:rowOff>
    </xdr:from>
    <xdr:to>
      <xdr:col>102</xdr:col>
      <xdr:colOff>114300</xdr:colOff>
      <xdr:row>58</xdr:row>
      <xdr:rowOff>78321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2150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24343</xdr:rowOff>
    </xdr:from>
    <xdr:to>
      <xdr:col>116</xdr:col>
      <xdr:colOff>114300</xdr:colOff>
      <xdr:row>58</xdr:row>
      <xdr:rowOff>125943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155170</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5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25326</xdr:rowOff>
    </xdr:from>
    <xdr:to>
      <xdr:col>112</xdr:col>
      <xdr:colOff>38100</xdr:colOff>
      <xdr:row>58</xdr:row>
      <xdr:rowOff>126926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6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143453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4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26058</xdr:rowOff>
    </xdr:from>
    <xdr:to>
      <xdr:col>107</xdr:col>
      <xdr:colOff>101600</xdr:colOff>
      <xdr:row>58</xdr:row>
      <xdr:rowOff>127658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144185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4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26606</xdr:rowOff>
    </xdr:from>
    <xdr:to>
      <xdr:col>102</xdr:col>
      <xdr:colOff>165100</xdr:colOff>
      <xdr:row>58</xdr:row>
      <xdr:rowOff>128206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144733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4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27521</xdr:rowOff>
    </xdr:from>
    <xdr:to>
      <xdr:col>98</xdr:col>
      <xdr:colOff>38100</xdr:colOff>
      <xdr:row>58</xdr:row>
      <xdr:rowOff>129121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120248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6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15761</xdr:rowOff>
    </xdr:from>
    <xdr:to>
      <xdr:col>116</xdr:col>
      <xdr:colOff>63500</xdr:colOff>
      <xdr:row>72</xdr:row>
      <xdr:rowOff>131128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360161"/>
          <a:ext cx="838200" cy="1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131128</xdr:rowOff>
    </xdr:from>
    <xdr:to>
      <xdr:col>111</xdr:col>
      <xdr:colOff>177800</xdr:colOff>
      <xdr:row>72</xdr:row>
      <xdr:rowOff>149339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75528"/>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149339</xdr:rowOff>
    </xdr:from>
    <xdr:to>
      <xdr:col>107</xdr:col>
      <xdr:colOff>50800</xdr:colOff>
      <xdr:row>72</xdr:row>
      <xdr:rowOff>159131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493739"/>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159131</xdr:rowOff>
    </xdr:from>
    <xdr:to>
      <xdr:col>102</xdr:col>
      <xdr:colOff>114300</xdr:colOff>
      <xdr:row>73</xdr:row>
      <xdr:rowOff>21324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503531"/>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36885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136411</xdr:rowOff>
    </xdr:from>
    <xdr:to>
      <xdr:col>116</xdr:col>
      <xdr:colOff>114300</xdr:colOff>
      <xdr:row>72</xdr:row>
      <xdr:rowOff>66561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3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159288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80328</xdr:rowOff>
    </xdr:from>
    <xdr:to>
      <xdr:col>112</xdr:col>
      <xdr:colOff>38100</xdr:colOff>
      <xdr:row>73</xdr:row>
      <xdr:rowOff>10478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27005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98539</xdr:rowOff>
    </xdr:from>
    <xdr:to>
      <xdr:col>107</xdr:col>
      <xdr:colOff>101600</xdr:colOff>
      <xdr:row>73</xdr:row>
      <xdr:rowOff>28689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45216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108331</xdr:rowOff>
    </xdr:from>
    <xdr:to>
      <xdr:col>102</xdr:col>
      <xdr:colOff>165100</xdr:colOff>
      <xdr:row>73</xdr:row>
      <xdr:rowOff>38481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55008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2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141974</xdr:rowOff>
    </xdr:from>
    <xdr:to>
      <xdr:col>98</xdr:col>
      <xdr:colOff>38100</xdr:colOff>
      <xdr:row>73</xdr:row>
      <xdr:rowOff>72124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88651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6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533,608</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33,015</a:t>
          </a:r>
          <a:r>
            <a:rPr kumimoji="1" lang="ja-JP" altLang="en-US" sz="1300">
              <a:latin typeface="ＭＳ Ｐゴシック" panose="020B0600070205080204" pitchFamily="50" charset="-128"/>
              <a:ea typeface="ＭＳ Ｐゴシック" panose="020B0600070205080204" pitchFamily="50" charset="-128"/>
            </a:rPr>
            <a:t>円の増加となっている。特に、普通建設事業費は住民一人当たり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57,165</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11,465</a:t>
          </a:r>
          <a:r>
            <a:rPr kumimoji="1" lang="ja-JP" altLang="en-US" sz="1300">
              <a:latin typeface="ＭＳ Ｐゴシック" panose="020B0600070205080204" pitchFamily="50" charset="-128"/>
              <a:ea typeface="ＭＳ Ｐゴシック" panose="020B0600070205080204" pitchFamily="50" charset="-128"/>
            </a:rPr>
            <a:t>円増加している。増加の主な要因としては、認定こども園整備事業の事業量増加などが挙げられる。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111,480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13,524</a:t>
          </a:r>
          <a:r>
            <a:rPr kumimoji="1" lang="ja-JP" altLang="en-US" sz="1300">
              <a:latin typeface="ＭＳ Ｐゴシック" panose="020B0600070205080204" pitchFamily="50" charset="-128"/>
              <a:ea typeface="ＭＳ Ｐゴシック" panose="020B0600070205080204" pitchFamily="50" charset="-128"/>
            </a:rPr>
            <a:t>円増加し、類似団体平均より高い状況となっている。主な要因としては、良質なサービスを提供するため直営にて実施している業務があることや消防事務において他町から委託を受けていることにより職員数が類似団体に比べ多いことなど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香川県坂出市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49,575
48,113
92.49
26,643,854
26,453,599
103,113
14,465,965
23,668,241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153873</xdr:rowOff>
    </xdr:from>
    <xdr:to>
      <xdr:col>24</xdr:col>
      <xdr:colOff>63500</xdr:colOff>
      <xdr:row>32</xdr:row>
      <xdr:rowOff>20371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68823"/>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153873</xdr:rowOff>
    </xdr:from>
    <xdr:to>
      <xdr:col>19</xdr:col>
      <xdr:colOff>177800</xdr:colOff>
      <xdr:row>32</xdr:row>
      <xdr:rowOff>32715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68823"/>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32715</xdr:rowOff>
    </xdr:from>
    <xdr:to>
      <xdr:col>15</xdr:col>
      <xdr:colOff>50800</xdr:colOff>
      <xdr:row>32</xdr:row>
      <xdr:rowOff>34087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1911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34087</xdr:rowOff>
    </xdr:from>
    <xdr:to>
      <xdr:col>10</xdr:col>
      <xdr:colOff>114300</xdr:colOff>
      <xdr:row>32</xdr:row>
      <xdr:rowOff>44602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20487"/>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141021</xdr:rowOff>
    </xdr:from>
    <xdr:to>
      <xdr:col>24</xdr:col>
      <xdr:colOff>114300</xdr:colOff>
      <xdr:row>32</xdr:row>
      <xdr:rowOff>71171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5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163898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0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103073</xdr:rowOff>
    </xdr:from>
    <xdr:to>
      <xdr:col>20</xdr:col>
      <xdr:colOff>38100</xdr:colOff>
      <xdr:row>32</xdr:row>
      <xdr:rowOff>33223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49750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9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153365</xdr:rowOff>
    </xdr:from>
    <xdr:to>
      <xdr:col>15</xdr:col>
      <xdr:colOff>101600</xdr:colOff>
      <xdr:row>32</xdr:row>
      <xdr:rowOff>83515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100042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4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154737</xdr:rowOff>
    </xdr:from>
    <xdr:to>
      <xdr:col>10</xdr:col>
      <xdr:colOff>165100</xdr:colOff>
      <xdr:row>32</xdr:row>
      <xdr:rowOff>84887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101414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165252</xdr:rowOff>
    </xdr:from>
    <xdr:to>
      <xdr:col>6</xdr:col>
      <xdr:colOff>38100</xdr:colOff>
      <xdr:row>32</xdr:row>
      <xdr:rowOff>95402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111929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5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98232</xdr:rowOff>
    </xdr:from>
    <xdr:to>
      <xdr:col>24</xdr:col>
      <xdr:colOff>63500</xdr:colOff>
      <xdr:row>56</xdr:row>
      <xdr:rowOff>126709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99432"/>
          <a:ext cx="838200" cy="2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116337</xdr:rowOff>
    </xdr:from>
    <xdr:to>
      <xdr:col>19</xdr:col>
      <xdr:colOff>177800</xdr:colOff>
      <xdr:row>56</xdr:row>
      <xdr:rowOff>126709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7537"/>
          <a:ext cx="889000" cy="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116337</xdr:rowOff>
    </xdr:from>
    <xdr:to>
      <xdr:col>15</xdr:col>
      <xdr:colOff>50800</xdr:colOff>
      <xdr:row>57</xdr:row>
      <xdr:rowOff>61767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17537"/>
          <a:ext cx="889000" cy="1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117990</xdr:rowOff>
    </xdr:from>
    <xdr:to>
      <xdr:col>10</xdr:col>
      <xdr:colOff>114300</xdr:colOff>
      <xdr:row>57</xdr:row>
      <xdr:rowOff>61767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33390"/>
          <a:ext cx="889000" cy="80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47432</xdr:rowOff>
    </xdr:from>
    <xdr:to>
      <xdr:col>24</xdr:col>
      <xdr:colOff>114300</xdr:colOff>
      <xdr:row>56</xdr:row>
      <xdr:rowOff>149032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70309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0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75909</xdr:rowOff>
    </xdr:from>
    <xdr:to>
      <xdr:col>20</xdr:col>
      <xdr:colOff>38100</xdr:colOff>
      <xdr:row>57</xdr:row>
      <xdr:rowOff>6059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22586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5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65537</xdr:rowOff>
    </xdr:from>
    <xdr:to>
      <xdr:col>15</xdr:col>
      <xdr:colOff>101600</xdr:colOff>
      <xdr:row>56</xdr:row>
      <xdr:rowOff>167137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12214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4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10967</xdr:rowOff>
    </xdr:from>
    <xdr:to>
      <xdr:col>10</xdr:col>
      <xdr:colOff>165100</xdr:colOff>
      <xdr:row>57</xdr:row>
      <xdr:rowOff>112567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103694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67190</xdr:rowOff>
    </xdr:from>
    <xdr:to>
      <xdr:col>6</xdr:col>
      <xdr:colOff>38100</xdr:colOff>
      <xdr:row>52</xdr:row>
      <xdr:rowOff>168790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13867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5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156525</xdr:rowOff>
    </xdr:from>
    <xdr:to>
      <xdr:col>24</xdr:col>
      <xdr:colOff>63500</xdr:colOff>
      <xdr:row>76</xdr:row>
      <xdr:rowOff>99019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15275"/>
          <a:ext cx="838200" cy="1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99019</xdr:rowOff>
    </xdr:from>
    <xdr:to>
      <xdr:col>19</xdr:col>
      <xdr:colOff>177800</xdr:colOff>
      <xdr:row>77</xdr:row>
      <xdr:rowOff>12726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29219"/>
          <a:ext cx="889000" cy="8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78874</xdr:rowOff>
    </xdr:from>
    <xdr:to>
      <xdr:col>15</xdr:col>
      <xdr:colOff>50800</xdr:colOff>
      <xdr:row>77</xdr:row>
      <xdr:rowOff>12726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09074"/>
          <a:ext cx="889000" cy="10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78874</xdr:rowOff>
    </xdr:from>
    <xdr:to>
      <xdr:col>10</xdr:col>
      <xdr:colOff>114300</xdr:colOff>
      <xdr:row>77</xdr:row>
      <xdr:rowOff>124685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09074"/>
          <a:ext cx="889000" cy="21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5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105725</xdr:rowOff>
    </xdr:from>
    <xdr:to>
      <xdr:col>24</xdr:col>
      <xdr:colOff>114300</xdr:colOff>
      <xdr:row>76</xdr:row>
      <xdr:rowOff>35875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128602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1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48219</xdr:rowOff>
    </xdr:from>
    <xdr:to>
      <xdr:col>20</xdr:col>
      <xdr:colOff>38100</xdr:colOff>
      <xdr:row>76</xdr:row>
      <xdr:rowOff>149819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7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166345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5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133376</xdr:rowOff>
    </xdr:from>
    <xdr:to>
      <xdr:col>15</xdr:col>
      <xdr:colOff>101600</xdr:colOff>
      <xdr:row>77</xdr:row>
      <xdr:rowOff>63526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80053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3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28074</xdr:rowOff>
    </xdr:from>
    <xdr:to>
      <xdr:col>10</xdr:col>
      <xdr:colOff>165100</xdr:colOff>
      <xdr:row>76</xdr:row>
      <xdr:rowOff>129674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5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146201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33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73885</xdr:rowOff>
    </xdr:from>
    <xdr:to>
      <xdr:col>6</xdr:col>
      <xdr:colOff>38100</xdr:colOff>
      <xdr:row>78</xdr:row>
      <xdr:rowOff>4035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20562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681</xdr:rowOff>
    </xdr:from>
    <xdr:to>
      <xdr:col>24</xdr:col>
      <xdr:colOff>63500</xdr:colOff>
      <xdr:row>98</xdr:row>
      <xdr:rowOff>5699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02781"/>
          <a:ext cx="838200" cy="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161337</xdr:rowOff>
    </xdr:from>
    <xdr:to>
      <xdr:col>19</xdr:col>
      <xdr:colOff>177800</xdr:colOff>
      <xdr:row>98</xdr:row>
      <xdr:rowOff>681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91987"/>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161337</xdr:rowOff>
    </xdr:from>
    <xdr:to>
      <xdr:col>15</xdr:col>
      <xdr:colOff>50800</xdr:colOff>
      <xdr:row>98</xdr:row>
      <xdr:rowOff>4533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91987"/>
          <a:ext cx="889000" cy="1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4533</xdr:rowOff>
    </xdr:from>
    <xdr:to>
      <xdr:col>10</xdr:col>
      <xdr:colOff>114300</xdr:colOff>
      <xdr:row>98</xdr:row>
      <xdr:rowOff>27499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6633"/>
          <a:ext cx="889000" cy="2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92133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9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126349</xdr:rowOff>
    </xdr:from>
    <xdr:to>
      <xdr:col>24</xdr:col>
      <xdr:colOff>114300</xdr:colOff>
      <xdr:row>98</xdr:row>
      <xdr:rowOff>56499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85726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121331</xdr:rowOff>
    </xdr:from>
    <xdr:to>
      <xdr:col>20</xdr:col>
      <xdr:colOff>38100</xdr:colOff>
      <xdr:row>98</xdr:row>
      <xdr:rowOff>51481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68008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110537</xdr:rowOff>
    </xdr:from>
    <xdr:to>
      <xdr:col>15</xdr:col>
      <xdr:colOff>101600</xdr:colOff>
      <xdr:row>98</xdr:row>
      <xdr:rowOff>40687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57214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125183</xdr:rowOff>
    </xdr:from>
    <xdr:to>
      <xdr:col>10</xdr:col>
      <xdr:colOff>165100</xdr:colOff>
      <xdr:row>98</xdr:row>
      <xdr:rowOff>55333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71860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3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148149</xdr:rowOff>
    </xdr:from>
    <xdr:to>
      <xdr:col>6</xdr:col>
      <xdr:colOff>38100</xdr:colOff>
      <xdr:row>98</xdr:row>
      <xdr:rowOff>78299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94826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10313</xdr:rowOff>
    </xdr:from>
    <xdr:to>
      <xdr:col>55</xdr:col>
      <xdr:colOff>0</xdr:colOff>
      <xdr:row>57</xdr:row>
      <xdr:rowOff>50203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82963"/>
          <a:ext cx="8382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37097</xdr:rowOff>
    </xdr:from>
    <xdr:to>
      <xdr:col>50</xdr:col>
      <xdr:colOff>114300</xdr:colOff>
      <xdr:row>57</xdr:row>
      <xdr:rowOff>50203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09747"/>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135852</xdr:rowOff>
    </xdr:from>
    <xdr:to>
      <xdr:col>45</xdr:col>
      <xdr:colOff>177800</xdr:colOff>
      <xdr:row>57</xdr:row>
      <xdr:rowOff>37097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37052"/>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135852</xdr:rowOff>
    </xdr:from>
    <xdr:to>
      <xdr:col>41</xdr:col>
      <xdr:colOff>50800</xdr:colOff>
      <xdr:row>57</xdr:row>
      <xdr:rowOff>1663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37052"/>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130963</xdr:rowOff>
    </xdr:from>
    <xdr:to>
      <xdr:col>55</xdr:col>
      <xdr:colOff>50800</xdr:colOff>
      <xdr:row>57</xdr:row>
      <xdr:rowOff>61113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3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153840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8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170853</xdr:rowOff>
    </xdr:from>
    <xdr:to>
      <xdr:col>50</xdr:col>
      <xdr:colOff>165100</xdr:colOff>
      <xdr:row>57</xdr:row>
      <xdr:rowOff>101003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117530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54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157747</xdr:rowOff>
    </xdr:from>
    <xdr:to>
      <xdr:col>46</xdr:col>
      <xdr:colOff>38100</xdr:colOff>
      <xdr:row>57</xdr:row>
      <xdr:rowOff>87897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104424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53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85052</xdr:rowOff>
    </xdr:from>
    <xdr:to>
      <xdr:col>41</xdr:col>
      <xdr:colOff>101600</xdr:colOff>
      <xdr:row>57</xdr:row>
      <xdr:rowOff>15202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8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31729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6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122313</xdr:rowOff>
    </xdr:from>
    <xdr:to>
      <xdr:col>36</xdr:col>
      <xdr:colOff>165100</xdr:colOff>
      <xdr:row>57</xdr:row>
      <xdr:rowOff>52463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43590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136310</xdr:rowOff>
    </xdr:from>
    <xdr:to>
      <xdr:col>55</xdr:col>
      <xdr:colOff>0</xdr:colOff>
      <xdr:row>76</xdr:row>
      <xdr:rowOff>146558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66510"/>
          <a:ext cx="8382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121413</xdr:rowOff>
    </xdr:from>
    <xdr:to>
      <xdr:col>50</xdr:col>
      <xdr:colOff>114300</xdr:colOff>
      <xdr:row>76</xdr:row>
      <xdr:rowOff>146558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51613"/>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50470</xdr:rowOff>
    </xdr:from>
    <xdr:to>
      <xdr:col>45</xdr:col>
      <xdr:colOff>177800</xdr:colOff>
      <xdr:row>76</xdr:row>
      <xdr:rowOff>121413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080670"/>
          <a:ext cx="889000" cy="7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50470</xdr:rowOff>
    </xdr:from>
    <xdr:to>
      <xdr:col>41</xdr:col>
      <xdr:colOff>50800</xdr:colOff>
      <xdr:row>76</xdr:row>
      <xdr:rowOff>59232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80670"/>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85510</xdr:rowOff>
    </xdr:from>
    <xdr:to>
      <xdr:col>55</xdr:col>
      <xdr:colOff>50800</xdr:colOff>
      <xdr:row>77</xdr:row>
      <xdr:rowOff>15660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108386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6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95758</xdr:rowOff>
    </xdr:from>
    <xdr:to>
      <xdr:col>50</xdr:col>
      <xdr:colOff>165100</xdr:colOff>
      <xdr:row>77</xdr:row>
      <xdr:rowOff>25908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2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42435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0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70613</xdr:rowOff>
    </xdr:from>
    <xdr:to>
      <xdr:col>46</xdr:col>
      <xdr:colOff>38100</xdr:colOff>
      <xdr:row>77</xdr:row>
      <xdr:rowOff>763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17289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171120</xdr:rowOff>
    </xdr:from>
    <xdr:to>
      <xdr:col>41</xdr:col>
      <xdr:colOff>101600</xdr:colOff>
      <xdr:row>76</xdr:row>
      <xdr:rowOff>101270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117797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0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8432</xdr:rowOff>
    </xdr:from>
    <xdr:to>
      <xdr:col>36</xdr:col>
      <xdr:colOff>165100</xdr:colOff>
      <xdr:row>76</xdr:row>
      <xdr:rowOff>110032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101159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3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167075</xdr:rowOff>
    </xdr:from>
    <xdr:to>
      <xdr:col>55</xdr:col>
      <xdr:colOff>0</xdr:colOff>
      <xdr:row>95</xdr:row>
      <xdr:rowOff>118802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83375"/>
          <a:ext cx="838200" cy="1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118802</xdr:rowOff>
    </xdr:from>
    <xdr:to>
      <xdr:col>50</xdr:col>
      <xdr:colOff>114300</xdr:colOff>
      <xdr:row>96</xdr:row>
      <xdr:rowOff>46907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06552"/>
          <a:ext cx="889000" cy="9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157778</xdr:rowOff>
    </xdr:from>
    <xdr:to>
      <xdr:col>45</xdr:col>
      <xdr:colOff>177800</xdr:colOff>
      <xdr:row>96</xdr:row>
      <xdr:rowOff>46907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45528"/>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157778</xdr:rowOff>
    </xdr:from>
    <xdr:to>
      <xdr:col>41</xdr:col>
      <xdr:colOff>50800</xdr:colOff>
      <xdr:row>96</xdr:row>
      <xdr:rowOff>27172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45528"/>
          <a:ext cx="889000" cy="4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128192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116275</xdr:rowOff>
    </xdr:from>
    <xdr:to>
      <xdr:col>55</xdr:col>
      <xdr:colOff>50800</xdr:colOff>
      <xdr:row>95</xdr:row>
      <xdr:rowOff>46425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139152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68002</xdr:rowOff>
    </xdr:from>
    <xdr:to>
      <xdr:col>50</xdr:col>
      <xdr:colOff>165100</xdr:colOff>
      <xdr:row>95</xdr:row>
      <xdr:rowOff>169602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14679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3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167557</xdr:rowOff>
    </xdr:from>
    <xdr:to>
      <xdr:col>46</xdr:col>
      <xdr:colOff>38100</xdr:colOff>
      <xdr:row>96</xdr:row>
      <xdr:rowOff>97707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114234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3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106978</xdr:rowOff>
    </xdr:from>
    <xdr:to>
      <xdr:col>41</xdr:col>
      <xdr:colOff>101600</xdr:colOff>
      <xdr:row>96</xdr:row>
      <xdr:rowOff>37128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53655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6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147822</xdr:rowOff>
    </xdr:from>
    <xdr:to>
      <xdr:col>36</xdr:col>
      <xdr:colOff>165100</xdr:colOff>
      <xdr:row>96</xdr:row>
      <xdr:rowOff>77972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94499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19914</xdr:rowOff>
    </xdr:from>
    <xdr:to>
      <xdr:col>85</xdr:col>
      <xdr:colOff>127000</xdr:colOff>
      <xdr:row>37</xdr:row>
      <xdr:rowOff>44431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63564"/>
          <a:ext cx="838200" cy="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19914</xdr:rowOff>
    </xdr:from>
    <xdr:to>
      <xdr:col>81</xdr:col>
      <xdr:colOff>50800</xdr:colOff>
      <xdr:row>37</xdr:row>
      <xdr:rowOff>61443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6356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54547</xdr:rowOff>
    </xdr:from>
    <xdr:to>
      <xdr:col>76</xdr:col>
      <xdr:colOff>114300</xdr:colOff>
      <xdr:row>37</xdr:row>
      <xdr:rowOff>61443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98197"/>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54547</xdr:rowOff>
    </xdr:from>
    <xdr:to>
      <xdr:col>71</xdr:col>
      <xdr:colOff>177800</xdr:colOff>
      <xdr:row>37</xdr:row>
      <xdr:rowOff>85731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98197"/>
          <a:ext cx="889000" cy="3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165081</xdr:rowOff>
    </xdr:from>
    <xdr:to>
      <xdr:col>85</xdr:col>
      <xdr:colOff>177800</xdr:colOff>
      <xdr:row>37</xdr:row>
      <xdr:rowOff>95231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143508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140564</xdr:rowOff>
    </xdr:from>
    <xdr:to>
      <xdr:col>81</xdr:col>
      <xdr:colOff>101600</xdr:colOff>
      <xdr:row>37</xdr:row>
      <xdr:rowOff>70714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87241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10643</xdr:rowOff>
    </xdr:from>
    <xdr:to>
      <xdr:col>76</xdr:col>
      <xdr:colOff>165100</xdr:colOff>
      <xdr:row>37</xdr:row>
      <xdr:rowOff>112243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128770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3747</xdr:rowOff>
    </xdr:from>
    <xdr:to>
      <xdr:col>72</xdr:col>
      <xdr:colOff>38100</xdr:colOff>
      <xdr:row>37</xdr:row>
      <xdr:rowOff>105347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121874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34931</xdr:rowOff>
    </xdr:from>
    <xdr:to>
      <xdr:col>67</xdr:col>
      <xdr:colOff>101600</xdr:colOff>
      <xdr:row>37</xdr:row>
      <xdr:rowOff>136531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127658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136551</xdr:rowOff>
    </xdr:from>
    <xdr:to>
      <xdr:col>85</xdr:col>
      <xdr:colOff>127000</xdr:colOff>
      <xdr:row>58</xdr:row>
      <xdr:rowOff>57607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09201"/>
          <a:ext cx="838200" cy="9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89891</xdr:rowOff>
    </xdr:from>
    <xdr:to>
      <xdr:col>81</xdr:col>
      <xdr:colOff>50800</xdr:colOff>
      <xdr:row>58</xdr:row>
      <xdr:rowOff>57607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519641"/>
          <a:ext cx="889000" cy="48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89891</xdr:rowOff>
    </xdr:from>
    <xdr:to>
      <xdr:col>76</xdr:col>
      <xdr:colOff>114300</xdr:colOff>
      <xdr:row>57</xdr:row>
      <xdr:rowOff>93535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519641"/>
          <a:ext cx="889000" cy="34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93535</xdr:rowOff>
    </xdr:from>
    <xdr:to>
      <xdr:col>71</xdr:col>
      <xdr:colOff>177800</xdr:colOff>
      <xdr:row>58</xdr:row>
      <xdr:rowOff>17310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66185"/>
          <a:ext cx="889000" cy="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85751</xdr:rowOff>
    </xdr:from>
    <xdr:to>
      <xdr:col>85</xdr:col>
      <xdr:colOff>177800</xdr:colOff>
      <xdr:row>58</xdr:row>
      <xdr:rowOff>15901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5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64178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6807</xdr:rowOff>
    </xdr:from>
    <xdr:to>
      <xdr:col>81</xdr:col>
      <xdr:colOff>101600</xdr:colOff>
      <xdr:row>58</xdr:row>
      <xdr:rowOff>108407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99534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4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39091</xdr:rowOff>
    </xdr:from>
    <xdr:to>
      <xdr:col>76</xdr:col>
      <xdr:colOff>165100</xdr:colOff>
      <xdr:row>55</xdr:row>
      <xdr:rowOff>140691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46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157218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24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42735</xdr:rowOff>
    </xdr:from>
    <xdr:to>
      <xdr:col>72</xdr:col>
      <xdr:colOff>38100</xdr:colOff>
      <xdr:row>57</xdr:row>
      <xdr:rowOff>144335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160862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9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137960</xdr:rowOff>
    </xdr:from>
    <xdr:to>
      <xdr:col>67</xdr:col>
      <xdr:colOff>101600</xdr:colOff>
      <xdr:row>58</xdr:row>
      <xdr:rowOff>68110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59237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98847</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397"/>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98847</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43397"/>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98509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059"/>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98509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43059"/>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48047</xdr:rowOff>
    </xdr:from>
    <xdr:to>
      <xdr:col>81</xdr:col>
      <xdr:colOff>101600</xdr:colOff>
      <xdr:row>79</xdr:row>
      <xdr:rowOff>149647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140774</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47709</xdr:rowOff>
    </xdr:from>
    <xdr:to>
      <xdr:col>72</xdr:col>
      <xdr:colOff>38100</xdr:colOff>
      <xdr:row>79</xdr:row>
      <xdr:rowOff>149309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140436</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49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7989</xdr:rowOff>
    </xdr:from>
    <xdr:to>
      <xdr:col>85</xdr:col>
      <xdr:colOff>127000</xdr:colOff>
      <xdr:row>96</xdr:row>
      <xdr:rowOff>56477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467189"/>
          <a:ext cx="838200" cy="4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56477</xdr:rowOff>
    </xdr:from>
    <xdr:to>
      <xdr:col>81</xdr:col>
      <xdr:colOff>50800</xdr:colOff>
      <xdr:row>96</xdr:row>
      <xdr:rowOff>59601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15677"/>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59601</xdr:rowOff>
    </xdr:from>
    <xdr:to>
      <xdr:col>76</xdr:col>
      <xdr:colOff>114300</xdr:colOff>
      <xdr:row>96</xdr:row>
      <xdr:rowOff>82271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1880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82271</xdr:rowOff>
    </xdr:from>
    <xdr:to>
      <xdr:col>71</xdr:col>
      <xdr:colOff>177800</xdr:colOff>
      <xdr:row>96</xdr:row>
      <xdr:rowOff>90779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41471"/>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128639</xdr:rowOff>
    </xdr:from>
    <xdr:to>
      <xdr:col>85</xdr:col>
      <xdr:colOff>177800</xdr:colOff>
      <xdr:row>96</xdr:row>
      <xdr:rowOff>58789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151516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5677</xdr:rowOff>
    </xdr:from>
    <xdr:to>
      <xdr:col>81</xdr:col>
      <xdr:colOff>101600</xdr:colOff>
      <xdr:row>96</xdr:row>
      <xdr:rowOff>107277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123804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8801</xdr:rowOff>
    </xdr:from>
    <xdr:to>
      <xdr:col>76</xdr:col>
      <xdr:colOff>165100</xdr:colOff>
      <xdr:row>96</xdr:row>
      <xdr:rowOff>110401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126928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31471</xdr:rowOff>
    </xdr:from>
    <xdr:to>
      <xdr:col>72</xdr:col>
      <xdr:colOff>38100</xdr:colOff>
      <xdr:row>96</xdr:row>
      <xdr:rowOff>133071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149598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6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39979</xdr:rowOff>
    </xdr:from>
    <xdr:to>
      <xdr:col>67</xdr:col>
      <xdr:colOff>101600</xdr:colOff>
      <xdr:row>96</xdr:row>
      <xdr:rowOff>141579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132706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5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204,410</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12,461</a:t>
          </a:r>
          <a:r>
            <a:rPr kumimoji="1" lang="ja-JP" altLang="en-US" sz="1300">
              <a:latin typeface="ＭＳ Ｐゴシック" panose="020B0600070205080204" pitchFamily="50" charset="-128"/>
              <a:ea typeface="ＭＳ Ｐゴシック" panose="020B0600070205080204" pitchFamily="50" charset="-128"/>
            </a:rPr>
            <a:t>円増加し、類似団体平均に比べやや高い状況となっている。増加の主な要因としては、給付金・定額減税一体支援事業（こども加算含む）や物価高騰重点支援給付金（こども加算含む）の皆増、認定こども園整備事業（民生費分）の事業量増加などが挙げられ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49,748</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7,284</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円増加したものの、類似団体平均を下回る状況となっている。増加の主な要因としては、主に認定こども園整備事業（教育費分）の事業量の増加などが挙げられる。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香川県坂出市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＜財政調整基金残高＞</a:t>
          </a:r>
        </a:p>
        <a:p>
          <a:r>
            <a:rPr kumimoji="1" lang="ja-JP" altLang="en-US" sz="800">
              <a:latin typeface="ＭＳ ゴシック" pitchFamily="49" charset="-128"/>
              <a:ea typeface="ＭＳ ゴシック" pitchFamily="49" charset="-128"/>
            </a:rPr>
            <a:t>決算余剰金の減少により積立が減少したことに加え、収支不足が見込まれたことによる取崩を行った結果、残高が減少となった。</a:t>
          </a:r>
        </a:p>
        <a:p>
          <a:r>
            <a:rPr kumimoji="1" lang="ja-JP" altLang="en-US" sz="800">
              <a:latin typeface="ＭＳ ゴシック" pitchFamily="49" charset="-128"/>
              <a:ea typeface="ＭＳ ゴシック" pitchFamily="49" charset="-128"/>
            </a:rPr>
            <a:t>＜実質収支額＞</a:t>
          </a:r>
        </a:p>
        <a:p>
          <a:r>
            <a:rPr kumimoji="1" lang="ja-JP" altLang="en-US" sz="800">
              <a:latin typeface="ＭＳ ゴシック" pitchFamily="49" charset="-128"/>
              <a:ea typeface="ＭＳ ゴシック" pitchFamily="49" charset="-128"/>
            </a:rPr>
            <a:t>主に退職手当（特別職・会計年度任用職員含む）をはじめとする人件費の増などにより収支が悪化し、現在は標準財政規模比</a:t>
          </a:r>
          <a:r>
            <a:rPr kumimoji="1" lang="en-US" altLang="ja-JP" sz="800">
              <a:latin typeface="ＭＳ ゴシック" pitchFamily="49" charset="-128"/>
              <a:ea typeface="ＭＳ ゴシック" pitchFamily="49" charset="-128"/>
            </a:rPr>
            <a:t>0.71</a:t>
          </a:r>
          <a:r>
            <a:rPr kumimoji="1" lang="ja-JP" altLang="en-US" sz="800">
              <a:latin typeface="ＭＳ ゴシック" pitchFamily="49" charset="-128"/>
              <a:ea typeface="ＭＳ ゴシック" pitchFamily="49" charset="-128"/>
            </a:rPr>
            <a:t>％となっている。</a:t>
          </a:r>
        </a:p>
        <a:p>
          <a:r>
            <a:rPr kumimoji="1" lang="ja-JP" altLang="en-US" sz="800">
              <a:latin typeface="ＭＳ ゴシック" pitchFamily="49" charset="-128"/>
              <a:ea typeface="ＭＳ ゴシック" pitchFamily="49" charset="-128"/>
            </a:rPr>
            <a:t>＜実質単年度収支＞</a:t>
          </a:r>
        </a:p>
        <a:p>
          <a:r>
            <a:rPr kumimoji="1" lang="ja-JP" altLang="en-US" sz="800">
              <a:latin typeface="ＭＳ ゴシック" pitchFamily="49" charset="-128"/>
              <a:ea typeface="ＭＳ ゴシック" pitchFamily="49" charset="-128"/>
            </a:rPr>
            <a:t>主に退職手当（特別職・会計年度任用職員含む）をはじめとする人件費の増などにより実質単年度収支は悪化し、赤字となっている。</a:t>
          </a:r>
        </a:p>
        <a:p>
          <a:r>
            <a:rPr kumimoji="1" lang="ja-JP" altLang="en-US" sz="800">
              <a:latin typeface="ＭＳ ゴシック" pitchFamily="49" charset="-128"/>
              <a:ea typeface="ＭＳ ゴシック" pitchFamily="49" charset="-128"/>
            </a:rPr>
            <a:t>＜今後の対応＞</a:t>
          </a:r>
        </a:p>
        <a:p>
          <a:r>
            <a:rPr kumimoji="1" lang="ja-JP" altLang="en-US" sz="800">
              <a:latin typeface="ＭＳ ゴシック" pitchFamily="49" charset="-128"/>
              <a:ea typeface="ＭＳ ゴシック" pitchFamily="49" charset="-128"/>
            </a:rPr>
            <a:t>引き続き社会保障費の増大に伴う扶助費や介護保険特別会計への繰出金の増加傾向に加えて、今後予定している中心市街地活性化公民連携事業、学校再編整備などの大規模事業に伴う事業費および公債費の増加などから、財政調整基金を活用しながらの財政運営とな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香川県坂出市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全ての特別会計において赤字となっていない。国民健康保険特別会計については、平成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年度において赤字が解消されたものの、高齢化の進行により、１人当たり医療費の増加による負担が増え、財政運営は厳しい状態となっている。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各会計で適正な財政運営、企業経営を行っていく。単年度収支の赤字が見込まれる特別会計に対し、赤字を解消するため基準外の繰出を行い健全化を図る。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26643854</v>
      </c>
      <c r="BO4" s="371"/>
      <c r="BP4" s="371"/>
      <c r="BQ4" s="371"/>
      <c r="BR4" s="371"/>
      <c r="BS4" s="371"/>
      <c r="BT4" s="371"/>
      <c r="BU4" s="372"/>
      <c r="BV4" s="370">
        <v>25530456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0.7</v>
      </c>
      <c r="CU4" s="377"/>
      <c r="CV4" s="377"/>
      <c r="CW4" s="377"/>
      <c r="CX4" s="377"/>
      <c r="CY4" s="377"/>
      <c r="CZ4" s="377"/>
      <c r="DA4" s="378"/>
      <c r="DB4" s="376">
        <v>1.4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26453599</v>
      </c>
      <c r="BO5" s="408"/>
      <c r="BP5" s="408"/>
      <c r="BQ5" s="408"/>
      <c r="BR5" s="408"/>
      <c r="BS5" s="408"/>
      <c r="BT5" s="408"/>
      <c r="BU5" s="409"/>
      <c r="BV5" s="407">
        <v>25204357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88.9</v>
      </c>
      <c r="CU5" s="405"/>
      <c r="CV5" s="405"/>
      <c r="CW5" s="405"/>
      <c r="CX5" s="405"/>
      <c r="CY5" s="405"/>
      <c r="CZ5" s="405"/>
      <c r="DA5" s="406"/>
      <c r="DB5" s="404">
        <v>87.8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190255</v>
      </c>
      <c r="BO6" s="408"/>
      <c r="BP6" s="408"/>
      <c r="BQ6" s="408"/>
      <c r="BR6" s="408"/>
      <c r="BS6" s="408"/>
      <c r="BT6" s="408"/>
      <c r="BU6" s="409"/>
      <c r="BV6" s="407">
        <v>326099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89.3</v>
      </c>
      <c r="CU6" s="445"/>
      <c r="CV6" s="445"/>
      <c r="CW6" s="445"/>
      <c r="CX6" s="445"/>
      <c r="CY6" s="445"/>
      <c r="CZ6" s="445"/>
      <c r="DA6" s="446"/>
      <c r="DB6" s="444">
        <v>88.7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87142</v>
      </c>
      <c r="BO7" s="408"/>
      <c r="BP7" s="408"/>
      <c r="BQ7" s="408"/>
      <c r="BR7" s="408"/>
      <c r="BS7" s="408"/>
      <c r="BT7" s="408"/>
      <c r="BU7" s="409"/>
      <c r="BV7" s="407">
        <v>130793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14465965</v>
      </c>
      <c r="CU7" s="408"/>
      <c r="CV7" s="408"/>
      <c r="CW7" s="408"/>
      <c r="CX7" s="408"/>
      <c r="CY7" s="408"/>
      <c r="CZ7" s="408"/>
      <c r="DA7" s="409"/>
      <c r="DB7" s="407">
        <v>14202950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103113</v>
      </c>
      <c r="BO8" s="408"/>
      <c r="BP8" s="408"/>
      <c r="BQ8" s="408"/>
      <c r="BR8" s="408"/>
      <c r="BS8" s="408"/>
      <c r="BT8" s="408"/>
      <c r="BU8" s="409"/>
      <c r="BV8" s="407">
        <v>195306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50624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-92193</v>
      </c>
      <c r="BO9" s="408"/>
      <c r="BP9" s="408"/>
      <c r="BQ9" s="408"/>
      <c r="BR9" s="408"/>
      <c r="BS9" s="408"/>
      <c r="BT9" s="408"/>
      <c r="BU9" s="409"/>
      <c r="BV9" s="407">
        <v>-278259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12.3</v>
      </c>
      <c r="CU9" s="405"/>
      <c r="CV9" s="405"/>
      <c r="CW9" s="405"/>
      <c r="CX9" s="405"/>
      <c r="CY9" s="405"/>
      <c r="CZ9" s="405"/>
      <c r="DA9" s="406"/>
      <c r="DB9" s="404">
        <v>11.6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53164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103844</v>
      </c>
      <c r="BO10" s="408"/>
      <c r="BP10" s="408"/>
      <c r="BQ10" s="408"/>
      <c r="BR10" s="408"/>
      <c r="BS10" s="408"/>
      <c r="BT10" s="408"/>
      <c r="BU10" s="409"/>
      <c r="BV10" s="407">
        <v>241002</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221992</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49575</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48113</v>
      </c>
      <c r="S13" s="492"/>
      <c r="T13" s="492"/>
      <c r="U13" s="492"/>
      <c r="V13" s="493"/>
      <c r="W13" s="423" t="s">
        <v>130</v>
      </c>
      <c r="X13" s="424"/>
      <c r="Y13" s="424"/>
      <c r="Z13" s="424"/>
      <c r="AA13" s="424"/>
      <c r="AB13" s="414"/>
      <c r="AC13" s="458">
        <v>1087</v>
      </c>
      <c r="AD13" s="459"/>
      <c r="AE13" s="459"/>
      <c r="AF13" s="459"/>
      <c r="AG13" s="501"/>
      <c r="AH13" s="458">
        <v>1200</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-66357</v>
      </c>
      <c r="BO13" s="408"/>
      <c r="BP13" s="408"/>
      <c r="BQ13" s="408"/>
      <c r="BR13" s="408"/>
      <c r="BS13" s="408"/>
      <c r="BT13" s="408"/>
      <c r="BU13" s="409"/>
      <c r="BV13" s="407">
        <v>-37257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7.8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50349</v>
      </c>
      <c r="S14" s="492"/>
      <c r="T14" s="492"/>
      <c r="U14" s="492"/>
      <c r="V14" s="493"/>
      <c r="W14" s="397"/>
      <c r="X14" s="398"/>
      <c r="Y14" s="398"/>
      <c r="Z14" s="398"/>
      <c r="AA14" s="398"/>
      <c r="AB14" s="387"/>
      <c r="AC14" s="494">
        <v>5</v>
      </c>
      <c r="AD14" s="495"/>
      <c r="AE14" s="495"/>
      <c r="AF14" s="495"/>
      <c r="AG14" s="496"/>
      <c r="AH14" s="494">
        <v>5.2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74.099999999999994</v>
      </c>
      <c r="CU14" s="506"/>
      <c r="CV14" s="506"/>
      <c r="CW14" s="506"/>
      <c r="CX14" s="506"/>
      <c r="CY14" s="506"/>
      <c r="CZ14" s="506"/>
      <c r="DA14" s="507"/>
      <c r="DB14" s="505">
        <v>73.3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48976</v>
      </c>
      <c r="S15" s="492"/>
      <c r="T15" s="492"/>
      <c r="U15" s="492"/>
      <c r="V15" s="493"/>
      <c r="W15" s="423" t="s">
        <v>137</v>
      </c>
      <c r="X15" s="424"/>
      <c r="Y15" s="424"/>
      <c r="Z15" s="424"/>
      <c r="AA15" s="424"/>
      <c r="AB15" s="414"/>
      <c r="AC15" s="458">
        <v>5916</v>
      </c>
      <c r="AD15" s="459"/>
      <c r="AE15" s="459"/>
      <c r="AF15" s="459"/>
      <c r="AG15" s="501"/>
      <c r="AH15" s="458">
        <v>6451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9103268</v>
      </c>
      <c r="BO15" s="371"/>
      <c r="BP15" s="371"/>
      <c r="BQ15" s="371"/>
      <c r="BR15" s="371"/>
      <c r="BS15" s="371"/>
      <c r="BT15" s="371"/>
      <c r="BU15" s="372"/>
      <c r="BV15" s="370">
        <v>9015485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27.3</v>
      </c>
      <c r="AD16" s="495"/>
      <c r="AE16" s="495"/>
      <c r="AF16" s="495"/>
      <c r="AG16" s="496"/>
      <c r="AH16" s="494">
        <v>27.9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11818763</v>
      </c>
      <c r="BO16" s="408"/>
      <c r="BP16" s="408"/>
      <c r="BQ16" s="408"/>
      <c r="BR16" s="408"/>
      <c r="BS16" s="408"/>
      <c r="BT16" s="408"/>
      <c r="BU16" s="409"/>
      <c r="BV16" s="407">
        <v>11502979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14640</v>
      </c>
      <c r="AD17" s="459"/>
      <c r="AE17" s="459"/>
      <c r="AF17" s="459"/>
      <c r="AG17" s="501"/>
      <c r="AH17" s="458">
        <v>15458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11691744</v>
      </c>
      <c r="BO17" s="408"/>
      <c r="BP17" s="408"/>
      <c r="BQ17" s="408"/>
      <c r="BR17" s="408"/>
      <c r="BS17" s="408"/>
      <c r="BT17" s="408"/>
      <c r="BU17" s="409"/>
      <c r="BV17" s="407">
        <v>11571383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92.49</v>
      </c>
      <c r="M18" s="531"/>
      <c r="N18" s="531"/>
      <c r="O18" s="531"/>
      <c r="P18" s="531"/>
      <c r="Q18" s="531"/>
      <c r="R18" s="532"/>
      <c r="S18" s="532"/>
      <c r="T18" s="532"/>
      <c r="U18" s="532"/>
      <c r="V18" s="533"/>
      <c r="W18" s="425"/>
      <c r="X18" s="426"/>
      <c r="Y18" s="426"/>
      <c r="Z18" s="426"/>
      <c r="AA18" s="426"/>
      <c r="AB18" s="417"/>
      <c r="AC18" s="534">
        <v>67.599999999999994</v>
      </c>
      <c r="AD18" s="535"/>
      <c r="AE18" s="535"/>
      <c r="AF18" s="535"/>
      <c r="AG18" s="536"/>
      <c r="AH18" s="534">
        <v>66.900000000000006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13267355</v>
      </c>
      <c r="BO18" s="408"/>
      <c r="BP18" s="408"/>
      <c r="BQ18" s="408"/>
      <c r="BR18" s="408"/>
      <c r="BS18" s="408"/>
      <c r="BT18" s="408"/>
      <c r="BU18" s="409"/>
      <c r="BV18" s="407">
        <v>12764145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547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17410680</v>
      </c>
      <c r="BO19" s="408"/>
      <c r="BP19" s="408"/>
      <c r="BQ19" s="408"/>
      <c r="BR19" s="408"/>
      <c r="BS19" s="408"/>
      <c r="BT19" s="408"/>
      <c r="BU19" s="409"/>
      <c r="BV19" s="407">
        <v>17178935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21272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23668241</v>
      </c>
      <c r="BO22" s="371"/>
      <c r="BP22" s="371"/>
      <c r="BQ22" s="371"/>
      <c r="BR22" s="371"/>
      <c r="BS22" s="371"/>
      <c r="BT22" s="371"/>
      <c r="BU22" s="372"/>
      <c r="BV22" s="370">
        <v>24314786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19142427</v>
      </c>
      <c r="BO23" s="408"/>
      <c r="BP23" s="408"/>
      <c r="BQ23" s="408"/>
      <c r="BR23" s="408"/>
      <c r="BS23" s="408"/>
      <c r="BT23" s="408"/>
      <c r="BU23" s="409"/>
      <c r="BV23" s="407">
        <v>19796126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8850</v>
      </c>
      <c r="R24" s="459"/>
      <c r="S24" s="459"/>
      <c r="T24" s="459"/>
      <c r="U24" s="459"/>
      <c r="V24" s="501"/>
      <c r="W24" s="553"/>
      <c r="X24" s="554"/>
      <c r="Y24" s="555"/>
      <c r="Z24" s="457" t="s">
        <v>162</v>
      </c>
      <c r="AA24" s="437"/>
      <c r="AB24" s="437"/>
      <c r="AC24" s="437"/>
      <c r="AD24" s="437"/>
      <c r="AE24" s="437"/>
      <c r="AF24" s="437"/>
      <c r="AG24" s="438"/>
      <c r="AH24" s="458">
        <v>483</v>
      </c>
      <c r="AI24" s="459"/>
      <c r="AJ24" s="459"/>
      <c r="AK24" s="459"/>
      <c r="AL24" s="501"/>
      <c r="AM24" s="458">
        <v>1462524</v>
      </c>
      <c r="AN24" s="459"/>
      <c r="AO24" s="459"/>
      <c r="AP24" s="459"/>
      <c r="AQ24" s="459"/>
      <c r="AR24" s="501"/>
      <c r="AS24" s="458">
        <v>3028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13982376</v>
      </c>
      <c r="BO24" s="408"/>
      <c r="BP24" s="408"/>
      <c r="BQ24" s="408"/>
      <c r="BR24" s="408"/>
      <c r="BS24" s="408"/>
      <c r="BT24" s="408"/>
      <c r="BU24" s="409"/>
      <c r="BV24" s="407">
        <v>13769231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6790</v>
      </c>
      <c r="R25" s="459"/>
      <c r="S25" s="459"/>
      <c r="T25" s="459"/>
      <c r="U25" s="459"/>
      <c r="V25" s="501"/>
      <c r="W25" s="553"/>
      <c r="X25" s="554"/>
      <c r="Y25" s="555"/>
      <c r="Z25" s="457" t="s">
        <v>165</v>
      </c>
      <c r="AA25" s="437"/>
      <c r="AB25" s="437"/>
      <c r="AC25" s="437"/>
      <c r="AD25" s="437"/>
      <c r="AE25" s="437"/>
      <c r="AF25" s="437"/>
      <c r="AG25" s="438"/>
      <c r="AH25" s="458">
        <v>79</v>
      </c>
      <c r="AI25" s="459"/>
      <c r="AJ25" s="459"/>
      <c r="AK25" s="459"/>
      <c r="AL25" s="501"/>
      <c r="AM25" s="458">
        <v>245611</v>
      </c>
      <c r="AN25" s="459"/>
      <c r="AO25" s="459"/>
      <c r="AP25" s="459"/>
      <c r="AQ25" s="459"/>
      <c r="AR25" s="501"/>
      <c r="AS25" s="458">
        <v>3109</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18071792</v>
      </c>
      <c r="BO25" s="371"/>
      <c r="BP25" s="371"/>
      <c r="BQ25" s="371"/>
      <c r="BR25" s="371"/>
      <c r="BS25" s="371"/>
      <c r="BT25" s="371"/>
      <c r="BU25" s="372"/>
      <c r="BV25" s="370">
        <v>5241503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6100</v>
      </c>
      <c r="R26" s="459"/>
      <c r="S26" s="459"/>
      <c r="T26" s="459"/>
      <c r="U26" s="459"/>
      <c r="V26" s="501"/>
      <c r="W26" s="553"/>
      <c r="X26" s="554"/>
      <c r="Y26" s="555"/>
      <c r="Z26" s="457" t="s">
        <v>168</v>
      </c>
      <c r="AA26" s="559"/>
      <c r="AB26" s="559"/>
      <c r="AC26" s="559"/>
      <c r="AD26" s="559"/>
      <c r="AE26" s="559"/>
      <c r="AF26" s="559"/>
      <c r="AG26" s="560"/>
      <c r="AH26" s="458">
        <v>27</v>
      </c>
      <c r="AI26" s="459"/>
      <c r="AJ26" s="459"/>
      <c r="AK26" s="459"/>
      <c r="AL26" s="501"/>
      <c r="AM26" s="458">
        <v>80838</v>
      </c>
      <c r="AN26" s="459"/>
      <c r="AO26" s="459"/>
      <c r="AP26" s="459"/>
      <c r="AQ26" s="459"/>
      <c r="AR26" s="501"/>
      <c r="AS26" s="458">
        <v>2994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5540</v>
      </c>
      <c r="R27" s="459"/>
      <c r="S27" s="459"/>
      <c r="T27" s="459"/>
      <c r="U27" s="459"/>
      <c r="V27" s="501"/>
      <c r="W27" s="553"/>
      <c r="X27" s="554"/>
      <c r="Y27" s="555"/>
      <c r="Z27" s="457" t="s">
        <v>171</v>
      </c>
      <c r="AA27" s="437"/>
      <c r="AB27" s="437"/>
      <c r="AC27" s="437"/>
      <c r="AD27" s="437"/>
      <c r="AE27" s="437"/>
      <c r="AF27" s="437"/>
      <c r="AG27" s="438"/>
      <c r="AH27" s="458">
        <v>18</v>
      </c>
      <c r="AI27" s="459"/>
      <c r="AJ27" s="459"/>
      <c r="AK27" s="459"/>
      <c r="AL27" s="501"/>
      <c r="AM27" s="458">
        <v>57148</v>
      </c>
      <c r="AN27" s="459"/>
      <c r="AO27" s="459"/>
      <c r="AP27" s="459"/>
      <c r="AQ27" s="459"/>
      <c r="AR27" s="501"/>
      <c r="AS27" s="458">
        <v>3175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4830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3847774</v>
      </c>
      <c r="BO28" s="371"/>
      <c r="BP28" s="371"/>
      <c r="BQ28" s="371"/>
      <c r="BR28" s="371"/>
      <c r="BS28" s="371"/>
      <c r="BT28" s="371"/>
      <c r="BU28" s="372"/>
      <c r="BV28" s="370">
        <v>4043930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17</v>
      </c>
      <c r="M29" s="459"/>
      <c r="N29" s="459"/>
      <c r="O29" s="459"/>
      <c r="P29" s="501"/>
      <c r="Q29" s="458">
        <v>4330</v>
      </c>
      <c r="R29" s="459"/>
      <c r="S29" s="459"/>
      <c r="T29" s="459"/>
      <c r="U29" s="459"/>
      <c r="V29" s="501"/>
      <c r="W29" s="556"/>
      <c r="X29" s="557"/>
      <c r="Y29" s="558"/>
      <c r="Z29" s="457" t="s">
        <v>177</v>
      </c>
      <c r="AA29" s="437"/>
      <c r="AB29" s="437"/>
      <c r="AC29" s="437"/>
      <c r="AD29" s="437"/>
      <c r="AE29" s="437"/>
      <c r="AF29" s="437"/>
      <c r="AG29" s="438"/>
      <c r="AH29" s="458">
        <v>501</v>
      </c>
      <c r="AI29" s="459"/>
      <c r="AJ29" s="459"/>
      <c r="AK29" s="459"/>
      <c r="AL29" s="501"/>
      <c r="AM29" s="458">
        <v>1519672</v>
      </c>
      <c r="AN29" s="459"/>
      <c r="AO29" s="459"/>
      <c r="AP29" s="459"/>
      <c r="AQ29" s="459"/>
      <c r="AR29" s="501"/>
      <c r="AS29" s="458">
        <v>3033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18475</v>
      </c>
      <c r="BO29" s="408"/>
      <c r="BP29" s="408"/>
      <c r="BQ29" s="408"/>
      <c r="BR29" s="408"/>
      <c r="BS29" s="408"/>
      <c r="BT29" s="408"/>
      <c r="BU29" s="409"/>
      <c r="BV29" s="407">
        <v>18460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2599112</v>
      </c>
      <c r="BO30" s="527"/>
      <c r="BP30" s="527"/>
      <c r="BQ30" s="527"/>
      <c r="BR30" s="527"/>
      <c r="BS30" s="527"/>
      <c r="BT30" s="527"/>
      <c r="BU30" s="528"/>
      <c r="BV30" s="526">
        <v>2463228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IF('各会計、関係団体の財政状況及び健全化判断比率'!B34="","",'各会計、関係団体の財政状況及び健全化判断比率'!B34)</f>
        <v>病院事業会計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IF('各会計、関係団体の財政状況及び健全化判断比率'!B36="","",'各会計、関係団体の財政状況及び健全化判断比率'!B36)</f>
        <v>坂出港港湾整備事業特別会計</v>
      </c>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坂出、宇多津広域行政事務組合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本州四国総合開発（株）</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王越診療所特別会計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国民健康保険与島診療所特別会計</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IF('各会計、関係団体の財政状況及び健全化判断比率'!B35="","",'各会計、関係団体の財政状況及び健全化判断比率'!B35)</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香川県後期高齢者医療広域連合（一般会計）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（公財）坂出市学校給食会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香川県後期高齢者医療広域連合（後期高齢者医療事業）</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介護保険介護予防支援事業特別会計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香川県広域水道企業団（水道事業会計）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坂出駅北口地下駐車場事業特別会計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香川県広域水道企業団（工業用水道事業会計）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8</v>
      </c>
      <c r="V39" s="597"/>
      <c r="W39" s="598" t="str">
        <f>IF('各会計、関係団体の財政状況及び健全化判断比率'!B33="","",'各会計、関係団体の財政状況及び健全化判断比率'!B33)</f>
        <v>後期高齢者医療特別会計</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KbnPMOOP8VlG1dgtQpi2Tpnp4yNud+y9ihkHQ8ILhUlE4Ufcu0Z+lRLE4NSkKZSAiUhRegtRvIXAEZx2x+dKhA==" saltValue="JVqdEnYekdMFaLW4/92U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537</v>
      </c>
      <c r="D34" s="1151"/>
      <c r="E34" s="1152"/>
      <c r="F34" s="32">
        <v>33.159999999999997</v>
      </c>
      <c r="G34" s="33">
        <v>36.61</v>
      </c>
      <c r="H34" s="33">
        <v>45.99</v>
      </c>
      <c r="I34" s="33">
        <v>51.9</v>
      </c>
      <c r="J34" s="34">
        <v>46.83</v>
      </c>
      <c r="K34" s="22"/>
      <c r="L34" s="22"/>
      <c r="M34" s="22"/>
      <c r="N34" s="22"/>
      <c r="O34" s="22"/>
      <c r="P34" s="22"/>
    </row>
    <row r="35" spans="1:16" ht="39" customHeight="1" x14ac:dyDescent="0.2">
      <c r="A35" s="22"/>
      <c r="B35" s="35"/>
      <c r="C35" s="1145" t="s">
        <v>538</v>
      </c>
      <c r="D35" s="1146"/>
      <c r="E35" s="1147"/>
      <c r="F35" s="36">
        <v>0.88</v>
      </c>
      <c r="G35" s="37">
        <v>0.9</v>
      </c>
      <c r="H35" s="37">
        <v>1</v>
      </c>
      <c r="I35" s="37">
        <v>1.0900000000000001</v>
      </c>
      <c r="J35" s="38">
        <v>1.2</v>
      </c>
      <c r="K35" s="22"/>
      <c r="L35" s="22"/>
      <c r="M35" s="22"/>
      <c r="N35" s="22"/>
      <c r="O35" s="22"/>
      <c r="P35" s="22"/>
    </row>
    <row r="36" spans="1:16" ht="39" customHeight="1" x14ac:dyDescent="0.2">
      <c r="A36" s="22"/>
      <c r="B36" s="35"/>
      <c r="C36" s="1145" t="s">
        <v>539</v>
      </c>
      <c r="D36" s="1146"/>
      <c r="E36" s="1147"/>
      <c r="F36" s="36">
        <v>0.27</v>
      </c>
      <c r="G36" s="37">
        <v>1.19</v>
      </c>
      <c r="H36" s="37">
        <v>1.31</v>
      </c>
      <c r="I36" s="37">
        <v>1.1599999999999999</v>
      </c>
      <c r="J36" s="38">
        <v>0.93</v>
      </c>
      <c r="K36" s="22"/>
      <c r="L36" s="22"/>
      <c r="M36" s="22"/>
      <c r="N36" s="22"/>
      <c r="O36" s="22"/>
      <c r="P36" s="22"/>
    </row>
    <row r="37" spans="1:16" ht="39" customHeight="1" x14ac:dyDescent="0.2">
      <c r="A37" s="22"/>
      <c r="B37" s="35"/>
      <c r="C37" s="1145" t="s">
        <v>540</v>
      </c>
      <c r="D37" s="1146"/>
      <c r="E37" s="1147"/>
      <c r="F37" s="36">
        <v>2.1800000000000002</v>
      </c>
      <c r="G37" s="37">
        <v>5.33</v>
      </c>
      <c r="H37" s="37">
        <v>3.35</v>
      </c>
      <c r="I37" s="37">
        <v>1.37</v>
      </c>
      <c r="J37" s="38">
        <v>0.71</v>
      </c>
      <c r="K37" s="22"/>
      <c r="L37" s="22"/>
      <c r="M37" s="22"/>
      <c r="N37" s="22"/>
      <c r="O37" s="22"/>
      <c r="P37" s="22"/>
    </row>
    <row r="38" spans="1:16" ht="39" customHeight="1" x14ac:dyDescent="0.2">
      <c r="A38" s="22"/>
      <c r="B38" s="35"/>
      <c r="C38" s="1145" t="s">
        <v>541</v>
      </c>
      <c r="D38" s="1146"/>
      <c r="E38" s="1147"/>
      <c r="F38" s="36">
        <v>0.46</v>
      </c>
      <c r="G38" s="37">
        <v>0.84</v>
      </c>
      <c r="H38" s="37">
        <v>1.1299999999999999</v>
      </c>
      <c r="I38" s="37">
        <v>0.5</v>
      </c>
      <c r="J38" s="38">
        <v>0.42</v>
      </c>
      <c r="K38" s="22"/>
      <c r="L38" s="22"/>
      <c r="M38" s="22"/>
      <c r="N38" s="22"/>
      <c r="O38" s="22"/>
      <c r="P38" s="22"/>
    </row>
    <row r="39" spans="1:16" ht="39" customHeight="1" x14ac:dyDescent="0.2">
      <c r="A39" s="22"/>
      <c r="B39" s="35"/>
      <c r="C39" s="1145" t="s">
        <v>542</v>
      </c>
      <c r="D39" s="1146"/>
      <c r="E39" s="1147"/>
      <c r="F39" s="36">
        <v>0.34</v>
      </c>
      <c r="G39" s="37">
        <v>0.32</v>
      </c>
      <c r="H39" s="37">
        <v>0.28999999999999998</v>
      </c>
      <c r="I39" s="37">
        <v>0.28999999999999998</v>
      </c>
      <c r="J39" s="38">
        <v>0.28000000000000003</v>
      </c>
      <c r="K39" s="22"/>
      <c r="L39" s="22"/>
      <c r="M39" s="22"/>
      <c r="N39" s="22"/>
      <c r="O39" s="22"/>
      <c r="P39" s="22"/>
    </row>
    <row r="40" spans="1:16" ht="39" customHeight="1" x14ac:dyDescent="0.2">
      <c r="A40" s="22"/>
      <c r="B40" s="35"/>
      <c r="C40" s="1145" t="s">
        <v>543</v>
      </c>
      <c r="D40" s="1146"/>
      <c r="E40" s="1147"/>
      <c r="F40" s="36">
        <v>0</v>
      </c>
      <c r="G40" s="37">
        <v>0</v>
      </c>
      <c r="H40" s="37">
        <v>0</v>
      </c>
      <c r="I40" s="37">
        <v>0.04</v>
      </c>
      <c r="J40" s="38">
        <v>0.12</v>
      </c>
      <c r="K40" s="22"/>
      <c r="L40" s="22"/>
      <c r="M40" s="22"/>
      <c r="N40" s="22"/>
      <c r="O40" s="22"/>
      <c r="P40" s="22"/>
    </row>
    <row r="41" spans="1:16" ht="39" customHeight="1" x14ac:dyDescent="0.2">
      <c r="A41" s="22"/>
      <c r="B41" s="35"/>
      <c r="C41" s="1145" t="s">
        <v>544</v>
      </c>
      <c r="D41" s="1146"/>
      <c r="E41" s="1147"/>
      <c r="F41" s="36">
        <v>0</v>
      </c>
      <c r="G41" s="37">
        <v>0</v>
      </c>
      <c r="H41" s="37">
        <v>0</v>
      </c>
      <c r="I41" s="37">
        <v>0</v>
      </c>
      <c r="J41" s="38">
        <v>0</v>
      </c>
      <c r="K41" s="22"/>
      <c r="L41" s="22"/>
      <c r="M41" s="22"/>
      <c r="N41" s="22"/>
      <c r="O41" s="22"/>
      <c r="P41" s="22"/>
    </row>
    <row r="42" spans="1:16" ht="39" customHeight="1" x14ac:dyDescent="0.2">
      <c r="A42" s="22"/>
      <c r="B42" s="39"/>
      <c r="C42" s="1145"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5">
      <c r="A43" s="22"/>
      <c r="B43" s="40"/>
      <c r="C43" s="1148" t="s">
        <v>546</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SZW6tZYsMnla7A7FtFOG1/T+mleYnUlZXcIiUpd1vWvZCgxTDe6QaZiiJPGAJJxeXcKTWkCXevUmFj3X3wi7g==" saltValue="qrA/7cAgrg8ltzgGzyOw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1921</v>
      </c>
      <c r="L45" s="60">
        <v>1927</v>
      </c>
      <c r="M45" s="60">
        <v>2002</v>
      </c>
      <c r="N45" s="60">
        <v>1991</v>
      </c>
      <c r="O45" s="61">
        <v>1927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2">
      <c r="A48" s="48"/>
      <c r="B48" s="1155"/>
      <c r="C48" s="1156"/>
      <c r="D48" s="62"/>
      <c r="E48" s="1161" t="s">
        <v>13</v>
      </c>
      <c r="F48" s="1161"/>
      <c r="G48" s="1161"/>
      <c r="H48" s="1161"/>
      <c r="I48" s="1161"/>
      <c r="J48" s="1162"/>
      <c r="K48" s="63">
        <v>523</v>
      </c>
      <c r="L48" s="64">
        <v>489</v>
      </c>
      <c r="M48" s="64">
        <v>461</v>
      </c>
      <c r="N48" s="64">
        <v>520</v>
      </c>
      <c r="O48" s="65">
        <v>512</v>
      </c>
      <c r="P48" s="48"/>
      <c r="Q48" s="48"/>
      <c r="R48" s="48"/>
      <c r="S48" s="48"/>
      <c r="T48" s="48"/>
      <c r="U48" s="48"/>
    </row>
    <row r="49" spans="1:21" ht="30.75" customHeight="1" x14ac:dyDescent="0.2">
      <c r="A49" s="48"/>
      <c r="B49" s="1155"/>
      <c r="C49" s="1156"/>
      <c r="D49" s="62"/>
      <c r="E49" s="1161" t="s">
        <v>14</v>
      </c>
      <c r="F49" s="1161"/>
      <c r="G49" s="1161"/>
      <c r="H49" s="1161"/>
      <c r="I49" s="1161"/>
      <c r="J49" s="1162"/>
      <c r="K49" s="63">
        <v>1</v>
      </c>
      <c r="L49" s="64">
        <v>1</v>
      </c>
      <c r="M49" s="64">
        <v>2</v>
      </c>
      <c r="N49" s="64">
        <v>5</v>
      </c>
      <c r="O49" s="65">
        <v>21</v>
      </c>
      <c r="P49" s="48"/>
      <c r="Q49" s="48"/>
      <c r="R49" s="48"/>
      <c r="S49" s="48"/>
      <c r="T49" s="48"/>
      <c r="U49" s="48"/>
    </row>
    <row r="50" spans="1:21" ht="30.75" customHeight="1" x14ac:dyDescent="0.2">
      <c r="A50" s="48"/>
      <c r="B50" s="1155"/>
      <c r="C50" s="1156"/>
      <c r="D50" s="62"/>
      <c r="E50" s="1161" t="s">
        <v>15</v>
      </c>
      <c r="F50" s="1161"/>
      <c r="G50" s="1161"/>
      <c r="H50" s="1161"/>
      <c r="I50" s="1161"/>
      <c r="J50" s="1162"/>
      <c r="K50" s="63">
        <v>1</v>
      </c>
      <c r="L50" s="64">
        <v>1</v>
      </c>
      <c r="M50" s="64">
        <v>24</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1448</v>
      </c>
      <c r="L52" s="64">
        <v>1440</v>
      </c>
      <c r="M52" s="64">
        <v>1466</v>
      </c>
      <c r="N52" s="64">
        <v>1489</v>
      </c>
      <c r="O52" s="65">
        <v>1488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998</v>
      </c>
      <c r="L53" s="69">
        <v>978</v>
      </c>
      <c r="M53" s="69">
        <v>1023</v>
      </c>
      <c r="N53" s="69">
        <v>1027</v>
      </c>
      <c r="O53" s="70">
        <v>972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1kvn17Vu+sRVCNjtF9jmXTzsgXBaAyamq/H44Wl/4FexpW0sOr1GiEeczDpsMxajQ3IH6nS3gKHD5WS33yv4A==" saltValue="pdXnMj0V+TdOWTKj0B/W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4" t="s">
        <v>30</v>
      </c>
      <c r="C41" s="1185"/>
      <c r="D41" s="105"/>
      <c r="E41" s="1190" t="s">
        <v>31</v>
      </c>
      <c r="F41" s="1190"/>
      <c r="G41" s="1190"/>
      <c r="H41" s="1191"/>
      <c r="I41" s="343">
        <v>24349</v>
      </c>
      <c r="J41" s="344">
        <v>24473</v>
      </c>
      <c r="K41" s="344">
        <v>25099</v>
      </c>
      <c r="L41" s="344">
        <v>24315</v>
      </c>
      <c r="M41" s="345">
        <v>23668</v>
      </c>
    </row>
    <row r="42" spans="2:13" ht="27.75" customHeight="1" x14ac:dyDescent="0.2">
      <c r="B42" s="1186"/>
      <c r="C42" s="1187"/>
      <c r="D42" s="106"/>
      <c r="E42" s="1192" t="s">
        <v>32</v>
      </c>
      <c r="F42" s="1192"/>
      <c r="G42" s="1192"/>
      <c r="H42" s="1193"/>
      <c r="I42" s="346">
        <v>3</v>
      </c>
      <c r="J42" s="347">
        <v>1</v>
      </c>
      <c r="K42" s="347">
        <v>443</v>
      </c>
      <c r="L42" s="347">
        <v>412</v>
      </c>
      <c r="M42" s="348">
        <v>381</v>
      </c>
    </row>
    <row r="43" spans="2:13" ht="27.75" customHeight="1" x14ac:dyDescent="0.2">
      <c r="B43" s="1186"/>
      <c r="C43" s="1187"/>
      <c r="D43" s="106"/>
      <c r="E43" s="1192" t="s">
        <v>33</v>
      </c>
      <c r="F43" s="1192"/>
      <c r="G43" s="1192"/>
      <c r="H43" s="1193"/>
      <c r="I43" s="346">
        <v>7417</v>
      </c>
      <c r="J43" s="347">
        <v>6719</v>
      </c>
      <c r="K43" s="347">
        <v>5939</v>
      </c>
      <c r="L43" s="347">
        <v>6011</v>
      </c>
      <c r="M43" s="348">
        <v>6072</v>
      </c>
    </row>
    <row r="44" spans="2:13" ht="27.75" customHeight="1" x14ac:dyDescent="0.2">
      <c r="B44" s="1186"/>
      <c r="C44" s="1187"/>
      <c r="D44" s="106"/>
      <c r="E44" s="1192" t="s">
        <v>34</v>
      </c>
      <c r="F44" s="1192"/>
      <c r="G44" s="1192"/>
      <c r="H44" s="1193"/>
      <c r="I44" s="346">
        <v>123</v>
      </c>
      <c r="J44" s="347">
        <v>177</v>
      </c>
      <c r="K44" s="347">
        <v>591</v>
      </c>
      <c r="L44" s="347">
        <v>1504</v>
      </c>
      <c r="M44" s="348">
        <v>1515</v>
      </c>
    </row>
    <row r="45" spans="2:13" ht="27.75" customHeight="1" x14ac:dyDescent="0.2">
      <c r="B45" s="1186"/>
      <c r="C45" s="1187"/>
      <c r="D45" s="106"/>
      <c r="E45" s="1192" t="s">
        <v>35</v>
      </c>
      <c r="F45" s="1192"/>
      <c r="G45" s="1192"/>
      <c r="H45" s="1193"/>
      <c r="I45" s="346">
        <v>3130</v>
      </c>
      <c r="J45" s="347">
        <v>2953</v>
      </c>
      <c r="K45" s="347">
        <v>3030</v>
      </c>
      <c r="L45" s="347">
        <v>2976</v>
      </c>
      <c r="M45" s="348">
        <v>2890</v>
      </c>
    </row>
    <row r="46" spans="2:13" ht="27.75" customHeight="1" x14ac:dyDescent="0.2">
      <c r="B46" s="1186"/>
      <c r="C46" s="1187"/>
      <c r="D46" s="107"/>
      <c r="E46" s="1192" t="s">
        <v>36</v>
      </c>
      <c r="F46" s="1192"/>
      <c r="G46" s="1192"/>
      <c r="H46" s="1193"/>
      <c r="I46" s="346" t="s">
        <v>492</v>
      </c>
      <c r="J46" s="347" t="s">
        <v>492</v>
      </c>
      <c r="K46" s="347" t="s">
        <v>492</v>
      </c>
      <c r="L46" s="347" t="s">
        <v>492</v>
      </c>
      <c r="M46" s="348" t="s">
        <v>492</v>
      </c>
    </row>
    <row r="47" spans="2:13" ht="27.75" customHeight="1" x14ac:dyDescent="0.2">
      <c r="B47" s="1186"/>
      <c r="C47" s="1187"/>
      <c r="D47" s="108"/>
      <c r="E47" s="1194" t="s">
        <v>37</v>
      </c>
      <c r="F47" s="1195"/>
      <c r="G47" s="1195"/>
      <c r="H47" s="1196"/>
      <c r="I47" s="346" t="s">
        <v>492</v>
      </c>
      <c r="J47" s="347" t="s">
        <v>492</v>
      </c>
      <c r="K47" s="347" t="s">
        <v>492</v>
      </c>
      <c r="L47" s="347" t="s">
        <v>492</v>
      </c>
      <c r="M47" s="348" t="s">
        <v>492</v>
      </c>
    </row>
    <row r="48" spans="2:13" ht="27.75" customHeight="1" x14ac:dyDescent="0.2">
      <c r="B48" s="1186"/>
      <c r="C48" s="1187"/>
      <c r="D48" s="106"/>
      <c r="E48" s="1192" t="s">
        <v>38</v>
      </c>
      <c r="F48" s="1192"/>
      <c r="G48" s="1192"/>
      <c r="H48" s="1193"/>
      <c r="I48" s="346" t="s">
        <v>492</v>
      </c>
      <c r="J48" s="347" t="s">
        <v>492</v>
      </c>
      <c r="K48" s="347" t="s">
        <v>492</v>
      </c>
      <c r="L48" s="347" t="s">
        <v>492</v>
      </c>
      <c r="M48" s="348" t="s">
        <v>492</v>
      </c>
    </row>
    <row r="49" spans="2:13" ht="27.75" customHeight="1" x14ac:dyDescent="0.2">
      <c r="B49" s="1188"/>
      <c r="C49" s="1189"/>
      <c r="D49" s="106"/>
      <c r="E49" s="1192" t="s">
        <v>39</v>
      </c>
      <c r="F49" s="1192"/>
      <c r="G49" s="1192"/>
      <c r="H49" s="1193"/>
      <c r="I49" s="346" t="s">
        <v>492</v>
      </c>
      <c r="J49" s="347" t="s">
        <v>492</v>
      </c>
      <c r="K49" s="347" t="s">
        <v>492</v>
      </c>
      <c r="L49" s="347" t="s">
        <v>492</v>
      </c>
      <c r="M49" s="348" t="s">
        <v>492</v>
      </c>
    </row>
    <row r="50" spans="2:13" ht="27.75" customHeight="1" x14ac:dyDescent="0.2">
      <c r="B50" s="1197" t="s">
        <v>40</v>
      </c>
      <c r="C50" s="1198"/>
      <c r="D50" s="109"/>
      <c r="E50" s="1192" t="s">
        <v>41</v>
      </c>
      <c r="F50" s="1192"/>
      <c r="G50" s="1192"/>
      <c r="H50" s="1193"/>
      <c r="I50" s="346">
        <v>5300</v>
      </c>
      <c r="J50" s="347">
        <v>5748</v>
      </c>
      <c r="K50" s="347">
        <v>6623</v>
      </c>
      <c r="L50" s="347">
        <v>7288</v>
      </c>
      <c r="M50" s="348">
        <v>7298</v>
      </c>
    </row>
    <row r="51" spans="2:13" ht="27.75" customHeight="1" x14ac:dyDescent="0.2">
      <c r="B51" s="1186"/>
      <c r="C51" s="1187"/>
      <c r="D51" s="106"/>
      <c r="E51" s="1192" t="s">
        <v>42</v>
      </c>
      <c r="F51" s="1192"/>
      <c r="G51" s="1192"/>
      <c r="H51" s="1193"/>
      <c r="I51" s="346">
        <v>0</v>
      </c>
      <c r="J51" s="347">
        <v>0</v>
      </c>
      <c r="K51" s="347" t="s">
        <v>492</v>
      </c>
      <c r="L51" s="347" t="s">
        <v>492</v>
      </c>
      <c r="M51" s="348" t="s">
        <v>492</v>
      </c>
    </row>
    <row r="52" spans="2:13" ht="27.75" customHeight="1" x14ac:dyDescent="0.2">
      <c r="B52" s="1188"/>
      <c r="C52" s="1189"/>
      <c r="D52" s="106"/>
      <c r="E52" s="1192" t="s">
        <v>43</v>
      </c>
      <c r="F52" s="1192"/>
      <c r="G52" s="1192"/>
      <c r="H52" s="1193"/>
      <c r="I52" s="346">
        <v>19513</v>
      </c>
      <c r="J52" s="347">
        <v>19475</v>
      </c>
      <c r="K52" s="347">
        <v>19146</v>
      </c>
      <c r="L52" s="347">
        <v>18604</v>
      </c>
      <c r="M52" s="348">
        <v>17610</v>
      </c>
    </row>
    <row r="53" spans="2:13" ht="27.75" customHeight="1" thickBot="1" x14ac:dyDescent="0.25">
      <c r="B53" s="1199" t="s">
        <v>19</v>
      </c>
      <c r="C53" s="1200"/>
      <c r="D53" s="110"/>
      <c r="E53" s="1201" t="s">
        <v>44</v>
      </c>
      <c r="F53" s="1201"/>
      <c r="G53" s="1201"/>
      <c r="H53" s="1202"/>
      <c r="I53" s="349">
        <v>10208</v>
      </c>
      <c r="J53" s="350">
        <v>9100</v>
      </c>
      <c r="K53" s="350">
        <v>9333</v>
      </c>
      <c r="L53" s="350">
        <v>9326</v>
      </c>
      <c r="M53" s="351">
        <v>9618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8+pBSA9LYQk4RznmIVsxUiEzlyiuRbh06Bml4SY1qh4KBqBCTjUWvOJk4boMj3hkzWWG8j7nUnFuHAor4U6/Qw==" saltValue="ie5dcVWH5i/EKg38oRzD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1" t="s">
        <v>46</v>
      </c>
      <c r="D55" s="1211"/>
      <c r="E55" s="1212"/>
      <c r="F55" s="352">
        <v>3803</v>
      </c>
      <c r="G55" s="352">
        <v>4044</v>
      </c>
      <c r="H55" s="353">
        <v>3848</v>
      </c>
    </row>
    <row r="56" spans="2:8" ht="52.5" customHeight="1" x14ac:dyDescent="0.2">
      <c r="B56" s="122"/>
      <c r="C56" s="1213" t="s">
        <v>47</v>
      </c>
      <c r="D56" s="1213"/>
      <c r="E56" s="1214"/>
      <c r="F56" s="354">
        <v>18</v>
      </c>
      <c r="G56" s="354">
        <v>18</v>
      </c>
      <c r="H56" s="355">
        <v>18</v>
      </c>
    </row>
    <row r="57" spans="2:8" ht="53.25" customHeight="1" x14ac:dyDescent="0.2">
      <c r="B57" s="122"/>
      <c r="C57" s="1215" t="s">
        <v>48</v>
      </c>
      <c r="D57" s="1215"/>
      <c r="E57" s="1216"/>
      <c r="F57" s="356">
        <v>2143</v>
      </c>
      <c r="G57" s="356">
        <v>2463</v>
      </c>
      <c r="H57" s="357">
        <v>2599</v>
      </c>
    </row>
    <row r="58" spans="2:8" ht="45.75" customHeight="1" x14ac:dyDescent="0.2">
      <c r="B58" s="123"/>
      <c r="C58" s="1203" t="s">
        <v>562</v>
      </c>
      <c r="D58" s="1204"/>
      <c r="E58" s="1205"/>
      <c r="F58" s="358">
        <v>944</v>
      </c>
      <c r="G58" s="358">
        <v>944</v>
      </c>
      <c r="H58" s="359">
        <v>945</v>
      </c>
    </row>
    <row r="59" spans="2:8" ht="45.75" customHeight="1" x14ac:dyDescent="0.2">
      <c r="B59" s="123"/>
      <c r="C59" s="1203" t="s">
        <v>563</v>
      </c>
      <c r="D59" s="1204"/>
      <c r="E59" s="1205"/>
      <c r="F59" s="358">
        <v>504</v>
      </c>
      <c r="G59" s="358">
        <v>669</v>
      </c>
      <c r="H59" s="359">
        <v>669</v>
      </c>
    </row>
    <row r="60" spans="2:8" ht="45.75" customHeight="1" x14ac:dyDescent="0.2">
      <c r="B60" s="123"/>
      <c r="C60" s="1203" t="s">
        <v>564</v>
      </c>
      <c r="D60" s="1204"/>
      <c r="E60" s="1205"/>
      <c r="F60" s="358">
        <v>100</v>
      </c>
      <c r="G60" s="358">
        <v>200</v>
      </c>
      <c r="H60" s="359">
        <v>300</v>
      </c>
    </row>
    <row r="61" spans="2:8" ht="45.75" customHeight="1" x14ac:dyDescent="0.2">
      <c r="B61" s="123"/>
      <c r="C61" s="1203" t="s">
        <v>565</v>
      </c>
      <c r="D61" s="1204"/>
      <c r="E61" s="1205"/>
      <c r="F61" s="358">
        <v>200</v>
      </c>
      <c r="G61" s="358">
        <v>197</v>
      </c>
      <c r="H61" s="359">
        <v>195</v>
      </c>
    </row>
    <row r="62" spans="2:8" ht="45.75" customHeight="1" thickBot="1" x14ac:dyDescent="0.25">
      <c r="B62" s="124"/>
      <c r="C62" s="1206" t="s">
        <v>566</v>
      </c>
      <c r="D62" s="1207"/>
      <c r="E62" s="1208"/>
      <c r="F62" s="360">
        <v>56</v>
      </c>
      <c r="G62" s="360">
        <v>104</v>
      </c>
      <c r="H62" s="361">
        <v>146</v>
      </c>
    </row>
    <row r="63" spans="2:8" ht="52.5" customHeight="1" thickBot="1" x14ac:dyDescent="0.25">
      <c r="B63" s="125"/>
      <c r="C63" s="1209" t="s">
        <v>49</v>
      </c>
      <c r="D63" s="1209"/>
      <c r="E63" s="1210"/>
      <c r="F63" s="362">
        <v>5965</v>
      </c>
      <c r="G63" s="362">
        <v>6526</v>
      </c>
      <c r="H63" s="363">
        <v>6465</v>
      </c>
    </row>
    <row r="64" spans="2:8" ht="13.2" x14ac:dyDescent="0.2"/>
  </sheetData>
  <sheetProtection algorithmName="SHA-512" hashValue="pP5G4LQcE/RmlimVJ/0DBVP3dSKhspvaSpQbyhfMYAsn88DDUMECAt+6SZRY4qzCAhERW1D0V+UyvRA2bn5wgw==" saltValue="PMxYloByKaqlPy41lUuq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69898</v>
      </c>
      <c r="E3" s="144"/>
      <c r="F3" s="145">
        <v>63812</v>
      </c>
      <c r="G3" s="146"/>
      <c r="H3" s="147"/>
    </row>
    <row r="4" spans="1:8" x14ac:dyDescent="0.2">
      <c r="A4" s="148"/>
      <c r="B4" s="149"/>
      <c r="C4" s="150"/>
      <c r="D4" s="151">
        <v>48433</v>
      </c>
      <c r="E4" s="152"/>
      <c r="F4" s="153">
        <v>33848</v>
      </c>
      <c r="G4" s="154"/>
      <c r="H4" s="155"/>
    </row>
    <row r="5" spans="1:8" x14ac:dyDescent="0.2">
      <c r="A5" s="136" t="s">
        <v>524</v>
      </c>
      <c r="B5" s="141"/>
      <c r="C5" s="142"/>
      <c r="D5" s="143">
        <v>64471</v>
      </c>
      <c r="E5" s="144"/>
      <c r="F5" s="145">
        <v>45945</v>
      </c>
      <c r="G5" s="146"/>
      <c r="H5" s="147"/>
    </row>
    <row r="6" spans="1:8" x14ac:dyDescent="0.2">
      <c r="A6" s="148"/>
      <c r="B6" s="149"/>
      <c r="C6" s="150"/>
      <c r="D6" s="151">
        <v>41369</v>
      </c>
      <c r="E6" s="152"/>
      <c r="F6" s="153">
        <v>25180</v>
      </c>
      <c r="G6" s="154"/>
      <c r="H6" s="155"/>
    </row>
    <row r="7" spans="1:8" x14ac:dyDescent="0.2">
      <c r="A7" s="136" t="s">
        <v>525</v>
      </c>
      <c r="B7" s="141"/>
      <c r="C7" s="142"/>
      <c r="D7" s="143">
        <v>84251</v>
      </c>
      <c r="E7" s="144"/>
      <c r="F7" s="145">
        <v>44475</v>
      </c>
      <c r="G7" s="146"/>
      <c r="H7" s="147"/>
    </row>
    <row r="8" spans="1:8" x14ac:dyDescent="0.2">
      <c r="A8" s="148"/>
      <c r="B8" s="149"/>
      <c r="C8" s="150"/>
      <c r="D8" s="151">
        <v>52675</v>
      </c>
      <c r="E8" s="152"/>
      <c r="F8" s="153">
        <v>24780</v>
      </c>
      <c r="G8" s="154"/>
      <c r="H8" s="155"/>
    </row>
    <row r="9" spans="1:8" x14ac:dyDescent="0.2">
      <c r="A9" s="136" t="s">
        <v>526</v>
      </c>
      <c r="B9" s="141"/>
      <c r="C9" s="142"/>
      <c r="D9" s="143">
        <v>45700</v>
      </c>
      <c r="E9" s="144"/>
      <c r="F9" s="145">
        <v>45982</v>
      </c>
      <c r="G9" s="146"/>
      <c r="H9" s="147"/>
    </row>
    <row r="10" spans="1:8" x14ac:dyDescent="0.2">
      <c r="A10" s="148"/>
      <c r="B10" s="149"/>
      <c r="C10" s="150"/>
      <c r="D10" s="151">
        <v>28285</v>
      </c>
      <c r="E10" s="152"/>
      <c r="F10" s="153">
        <v>25583</v>
      </c>
      <c r="G10" s="154"/>
      <c r="H10" s="155"/>
    </row>
    <row r="11" spans="1:8" x14ac:dyDescent="0.2">
      <c r="A11" s="136" t="s">
        <v>527</v>
      </c>
      <c r="B11" s="141"/>
      <c r="C11" s="142"/>
      <c r="D11" s="143">
        <v>57165</v>
      </c>
      <c r="E11" s="144"/>
      <c r="F11" s="145">
        <v>50538</v>
      </c>
      <c r="G11" s="146"/>
      <c r="H11" s="147"/>
    </row>
    <row r="12" spans="1:8" x14ac:dyDescent="0.2">
      <c r="A12" s="148"/>
      <c r="B12" s="149"/>
      <c r="C12" s="156"/>
      <c r="D12" s="151">
        <v>32961</v>
      </c>
      <c r="E12" s="152"/>
      <c r="F12" s="153">
        <v>29053</v>
      </c>
      <c r="G12" s="154"/>
      <c r="H12" s="155"/>
    </row>
    <row r="13" spans="1:8" x14ac:dyDescent="0.2">
      <c r="A13" s="136"/>
      <c r="B13" s="141"/>
      <c r="C13" s="157"/>
      <c r="D13" s="158">
        <v>64297</v>
      </c>
      <c r="E13" s="159"/>
      <c r="F13" s="160">
        <v>50150</v>
      </c>
      <c r="G13" s="161"/>
      <c r="H13" s="147"/>
    </row>
    <row r="14" spans="1:8" x14ac:dyDescent="0.2">
      <c r="A14" s="148"/>
      <c r="B14" s="149"/>
      <c r="C14" s="150"/>
      <c r="D14" s="151">
        <v>40745</v>
      </c>
      <c r="E14" s="152"/>
      <c r="F14" s="153">
        <v>27689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2.1800000000000002</v>
      </c>
      <c r="C19" s="162">
        <f>ROUND(VALUE(SUBSTITUTE(実質収支比率等に係る経年分析!G$48,"▲","-")),2)</f>
        <v>5.34</v>
      </c>
      <c r="D19" s="162">
        <f>ROUND(VALUE(SUBSTITUTE(実質収支比率等に係る経年分析!H$48,"▲","-")),2)</f>
        <v>3.36</v>
      </c>
      <c r="E19" s="162">
        <f>ROUND(VALUE(SUBSTITUTE(実質収支比率等に係る経年分析!I$48,"▲","-")),2)</f>
        <v>1.38</v>
      </c>
      <c r="F19" s="162">
        <f>ROUND(VALUE(SUBSTITUTE(実質収支比率等に係る経年分析!J$48,"▲","-")),2)</f>
        <v>0.71</v>
      </c>
    </row>
    <row r="20" spans="1:11" x14ac:dyDescent="0.2">
      <c r="A20" s="162" t="s">
        <v>53</v>
      </c>
      <c r="B20" s="162">
        <f>ROUND(VALUE(SUBSTITUTE(実質収支比率等に係る経年分析!F$47,"▲","-")),2)</f>
        <v>23.66</v>
      </c>
      <c r="C20" s="162">
        <f>ROUND(VALUE(SUBSTITUTE(実質収支比率等に係る経年分析!G$47,"▲","-")),2)</f>
        <v>23.62</v>
      </c>
      <c r="D20" s="162">
        <f>ROUND(VALUE(SUBSTITUTE(実質収支比率等に係る経年分析!H$47,"▲","-")),2)</f>
        <v>26.96</v>
      </c>
      <c r="E20" s="162">
        <f>ROUND(VALUE(SUBSTITUTE(実質収支比率等に係る経年分析!I$47,"▲","-")),2)</f>
        <v>28.47</v>
      </c>
      <c r="F20" s="162">
        <f>ROUND(VALUE(SUBSTITUTE(実質収支比率等に係る経年分析!J$47,"▲","-")),2)</f>
        <v>26.6</v>
      </c>
    </row>
    <row r="21" spans="1:11" x14ac:dyDescent="0.2">
      <c r="A21" s="162" t="s">
        <v>54</v>
      </c>
      <c r="B21" s="162">
        <f>IF(ISNUMBER(VALUE(SUBSTITUTE(実質収支比率等に係る経年分析!F$49,"▲","-"))),ROUND(VALUE(SUBSTITUTE(実質収支比率等に係る経年分析!F$49,"▲","-")),2),NA())</f>
        <v>1.37</v>
      </c>
      <c r="C21" s="162">
        <f>IF(ISNUMBER(VALUE(SUBSTITUTE(実質収支比率等に係る経年分析!G$49,"▲","-"))),ROUND(VALUE(SUBSTITUTE(実質収支比率等に係る経年分析!G$49,"▲","-")),2),NA())</f>
        <v>4.33</v>
      </c>
      <c r="D21" s="162">
        <f>IF(ISNUMBER(VALUE(SUBSTITUTE(実質収支比率等に係る経年分析!H$49,"▲","-"))),ROUND(VALUE(SUBSTITUTE(実質収支比率等に係る経年分析!H$49,"▲","-")),2),NA())</f>
        <v>0.64</v>
      </c>
      <c r="E21" s="162">
        <f>IF(ISNUMBER(VALUE(SUBSTITUTE(実質収支比率等に係る経年分析!I$49,"▲","-"))),ROUND(VALUE(SUBSTITUTE(実質収支比率等に係る経年分析!I$49,"▲","-")),2),NA())</f>
        <v>-0.26</v>
      </c>
      <c r="F21" s="162">
        <f>IF(ISNUMBER(VALUE(SUBSTITUTE(実質収支比率等に係る経年分析!J$49,"▲","-"))),ROUND(VALUE(SUBSTITUTE(実質収支比率等に係る経年分析!J$49,"▲","-")),2),NA())</f>
        <v>-0.46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坂出駅北口地下駐車場事業特別会計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2">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0.28999999999999998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0.28999999999999998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0.28000000000000003</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1.1299999999999999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0.42</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2.1800000000000002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5.33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0.71</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1.1599999999999999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0.93</v>
      </c>
    </row>
    <row r="35" spans="1:16" x14ac:dyDescent="0.2">
      <c r="A35" s="163" t="str">
        <f>IF(連結実質赤字比率に係る赤字・黒字の構成分析!C$35="",NA(),連結実質赤字比率に係る赤字・黒字の構成分析!C$35)</f>
        <v>坂出港港湾整備事業特別会計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0.88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1.0900000000000001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33.159999999999997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36.61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45.99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46.83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1448</v>
      </c>
      <c r="E42" s="164"/>
      <c r="F42" s="164"/>
      <c r="G42" s="164">
        <f>'実質公債費比率（分子）の構造'!L$52</f>
        <v>1440</v>
      </c>
      <c r="H42" s="164"/>
      <c r="I42" s="164"/>
      <c r="J42" s="164">
        <f>'実質公債費比率（分子）の構造'!M$52</f>
        <v>1466</v>
      </c>
      <c r="K42" s="164"/>
      <c r="L42" s="164"/>
      <c r="M42" s="164">
        <f>'実質公債費比率（分子）の構造'!N$52</f>
        <v>1489</v>
      </c>
      <c r="N42" s="164"/>
      <c r="O42" s="164"/>
      <c r="P42" s="164">
        <f>'実質公債費比率（分子）の構造'!O$52</f>
        <v>1488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v>
      </c>
      <c r="C44" s="164"/>
      <c r="D44" s="164"/>
      <c r="E44" s="164">
        <f>'実質公債費比率（分子）の構造'!L$50</f>
        <v>1</v>
      </c>
      <c r="F44" s="164"/>
      <c r="G44" s="164"/>
      <c r="H44" s="164">
        <f>'実質公債費比率（分子）の構造'!M$50</f>
        <v>24</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1</v>
      </c>
      <c r="C45" s="164"/>
      <c r="D45" s="164"/>
      <c r="E45" s="164">
        <f>'実質公債費比率（分子）の構造'!L$49</f>
        <v>1</v>
      </c>
      <c r="F45" s="164"/>
      <c r="G45" s="164"/>
      <c r="H45" s="164">
        <f>'実質公債費比率（分子）の構造'!M$49</f>
        <v>2</v>
      </c>
      <c r="I45" s="164"/>
      <c r="J45" s="164"/>
      <c r="K45" s="164">
        <f>'実質公債費比率（分子）の構造'!N$49</f>
        <v>5</v>
      </c>
      <c r="L45" s="164"/>
      <c r="M45" s="164"/>
      <c r="N45" s="164">
        <f>'実質公債費比率（分子）の構造'!O$49</f>
        <v>21</v>
      </c>
      <c r="O45" s="164"/>
      <c r="P45" s="164"/>
    </row>
    <row r="46" spans="1:16" x14ac:dyDescent="0.2">
      <c r="A46" s="164" t="s">
        <v>64</v>
      </c>
      <c r="B46" s="164">
        <f>'実質公債費比率（分子）の構造'!K$48</f>
        <v>523</v>
      </c>
      <c r="C46" s="164"/>
      <c r="D46" s="164"/>
      <c r="E46" s="164">
        <f>'実質公債費比率（分子）の構造'!L$48</f>
        <v>489</v>
      </c>
      <c r="F46" s="164"/>
      <c r="G46" s="164"/>
      <c r="H46" s="164">
        <f>'実質公債費比率（分子）の構造'!M$48</f>
        <v>461</v>
      </c>
      <c r="I46" s="164"/>
      <c r="J46" s="164"/>
      <c r="K46" s="164">
        <f>'実質公債費比率（分子）の構造'!N$48</f>
        <v>520</v>
      </c>
      <c r="L46" s="164"/>
      <c r="M46" s="164"/>
      <c r="N46" s="164">
        <f>'実質公債費比率（分子）の構造'!O$48</f>
        <v>512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1921</v>
      </c>
      <c r="C49" s="164"/>
      <c r="D49" s="164"/>
      <c r="E49" s="164">
        <f>'実質公債費比率（分子）の構造'!L$45</f>
        <v>1927</v>
      </c>
      <c r="F49" s="164"/>
      <c r="G49" s="164"/>
      <c r="H49" s="164">
        <f>'実質公債費比率（分子）の構造'!M$45</f>
        <v>2002</v>
      </c>
      <c r="I49" s="164"/>
      <c r="J49" s="164"/>
      <c r="K49" s="164">
        <f>'実質公債費比率（分子）の構造'!N$45</f>
        <v>1991</v>
      </c>
      <c r="L49" s="164"/>
      <c r="M49" s="164"/>
      <c r="N49" s="164">
        <f>'実質公債費比率（分子）の構造'!O$45</f>
        <v>1927</v>
      </c>
      <c r="O49" s="164"/>
      <c r="P49" s="164"/>
    </row>
    <row r="50" spans="1:16" x14ac:dyDescent="0.2">
      <c r="A50" s="164" t="s">
        <v>67</v>
      </c>
      <c r="B50" s="164" t="e">
        <f>NA()</f>
        <v>#N/A</v>
      </c>
      <c r="C50" s="164">
        <f>IF(ISNUMBER('実質公債費比率（分子）の構造'!K$53),'実質公債費比率（分子）の構造'!K$53,NA())</f>
        <v>998</v>
      </c>
      <c r="D50" s="164" t="e">
        <f>NA()</f>
        <v>#N/A</v>
      </c>
      <c r="E50" s="164" t="e">
        <f>NA()</f>
        <v>#N/A</v>
      </c>
      <c r="F50" s="164">
        <f>IF(ISNUMBER('実質公債費比率（分子）の構造'!L$53),'実質公債費比率（分子）の構造'!L$53,NA())</f>
        <v>978</v>
      </c>
      <c r="G50" s="164" t="e">
        <f>NA()</f>
        <v>#N/A</v>
      </c>
      <c r="H50" s="164" t="e">
        <f>NA()</f>
        <v>#N/A</v>
      </c>
      <c r="I50" s="164">
        <f>IF(ISNUMBER('実質公債費比率（分子）の構造'!M$53),'実質公債費比率（分子）の構造'!M$53,NA())</f>
        <v>1023</v>
      </c>
      <c r="J50" s="164" t="e">
        <f>NA()</f>
        <v>#N/A</v>
      </c>
      <c r="K50" s="164" t="e">
        <f>NA()</f>
        <v>#N/A</v>
      </c>
      <c r="L50" s="164">
        <f>IF(ISNUMBER('実質公債費比率（分子）の構造'!N$53),'実質公債費比率（分子）の構造'!N$53,NA())</f>
        <v>1027</v>
      </c>
      <c r="M50" s="164" t="e">
        <f>NA()</f>
        <v>#N/A</v>
      </c>
      <c r="N50" s="164" t="e">
        <f>NA()</f>
        <v>#N/A</v>
      </c>
      <c r="O50" s="164">
        <f>IF(ISNUMBER('実質公債費比率（分子）の構造'!O$53),'実質公債費比率（分子）の構造'!O$53,NA())</f>
        <v>972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19513</v>
      </c>
      <c r="E56" s="163"/>
      <c r="F56" s="163"/>
      <c r="G56" s="163">
        <f>'将来負担比率（分子）の構造'!J$52</f>
        <v>19475</v>
      </c>
      <c r="H56" s="163"/>
      <c r="I56" s="163"/>
      <c r="J56" s="163">
        <f>'将来負担比率（分子）の構造'!K$52</f>
        <v>19146</v>
      </c>
      <c r="K56" s="163"/>
      <c r="L56" s="163"/>
      <c r="M56" s="163">
        <f>'将来負担比率（分子）の構造'!L$52</f>
        <v>18604</v>
      </c>
      <c r="N56" s="163"/>
      <c r="O56" s="163"/>
      <c r="P56" s="163">
        <f>'将来負担比率（分子）の構造'!M$52</f>
        <v>17610</v>
      </c>
    </row>
    <row r="57" spans="1:16" x14ac:dyDescent="0.2">
      <c r="A57" s="163" t="s">
        <v>42</v>
      </c>
      <c r="B57" s="163"/>
      <c r="C57" s="163"/>
      <c r="D57" s="163">
        <f>'将来負担比率（分子）の構造'!I$51</f>
        <v>0</v>
      </c>
      <c r="E57" s="163"/>
      <c r="F57" s="163"/>
      <c r="G57" s="163">
        <f>'将来負担比率（分子）の構造'!J$51</f>
        <v>0</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5300</v>
      </c>
      <c r="E58" s="163"/>
      <c r="F58" s="163"/>
      <c r="G58" s="163">
        <f>'将来負担比率（分子）の構造'!J$50</f>
        <v>5748</v>
      </c>
      <c r="H58" s="163"/>
      <c r="I58" s="163"/>
      <c r="J58" s="163">
        <f>'将来負担比率（分子）の構造'!K$50</f>
        <v>6623</v>
      </c>
      <c r="K58" s="163"/>
      <c r="L58" s="163"/>
      <c r="M58" s="163">
        <f>'将来負担比率（分子）の構造'!L$50</f>
        <v>7288</v>
      </c>
      <c r="N58" s="163"/>
      <c r="O58" s="163"/>
      <c r="P58" s="163">
        <f>'将来負担比率（分子）の構造'!M$50</f>
        <v>7298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3130</v>
      </c>
      <c r="C62" s="163"/>
      <c r="D62" s="163"/>
      <c r="E62" s="163">
        <f>'将来負担比率（分子）の構造'!J$45</f>
        <v>2953</v>
      </c>
      <c r="F62" s="163"/>
      <c r="G62" s="163"/>
      <c r="H62" s="163">
        <f>'将来負担比率（分子）の構造'!K$45</f>
        <v>3030</v>
      </c>
      <c r="I62" s="163"/>
      <c r="J62" s="163"/>
      <c r="K62" s="163">
        <f>'将来負担比率（分子）の構造'!L$45</f>
        <v>2976</v>
      </c>
      <c r="L62" s="163"/>
      <c r="M62" s="163"/>
      <c r="N62" s="163">
        <f>'将来負担比率（分子）の構造'!M$45</f>
        <v>2890</v>
      </c>
      <c r="O62" s="163"/>
      <c r="P62" s="163"/>
    </row>
    <row r="63" spans="1:16" x14ac:dyDescent="0.2">
      <c r="A63" s="163" t="s">
        <v>34</v>
      </c>
      <c r="B63" s="163">
        <f>'将来負担比率（分子）の構造'!I$44</f>
        <v>123</v>
      </c>
      <c r="C63" s="163"/>
      <c r="D63" s="163"/>
      <c r="E63" s="163">
        <f>'将来負担比率（分子）の構造'!J$44</f>
        <v>177</v>
      </c>
      <c r="F63" s="163"/>
      <c r="G63" s="163"/>
      <c r="H63" s="163">
        <f>'将来負担比率（分子）の構造'!K$44</f>
        <v>591</v>
      </c>
      <c r="I63" s="163"/>
      <c r="J63" s="163"/>
      <c r="K63" s="163">
        <f>'将来負担比率（分子）の構造'!L$44</f>
        <v>1504</v>
      </c>
      <c r="L63" s="163"/>
      <c r="M63" s="163"/>
      <c r="N63" s="163">
        <f>'将来負担比率（分子）の構造'!M$44</f>
        <v>1515</v>
      </c>
      <c r="O63" s="163"/>
      <c r="P63" s="163"/>
    </row>
    <row r="64" spans="1:16" x14ac:dyDescent="0.2">
      <c r="A64" s="163" t="s">
        <v>33</v>
      </c>
      <c r="B64" s="163">
        <f>'将来負担比率（分子）の構造'!I$43</f>
        <v>7417</v>
      </c>
      <c r="C64" s="163"/>
      <c r="D64" s="163"/>
      <c r="E64" s="163">
        <f>'将来負担比率（分子）の構造'!J$43</f>
        <v>6719</v>
      </c>
      <c r="F64" s="163"/>
      <c r="G64" s="163"/>
      <c r="H64" s="163">
        <f>'将来負担比率（分子）の構造'!K$43</f>
        <v>5939</v>
      </c>
      <c r="I64" s="163"/>
      <c r="J64" s="163"/>
      <c r="K64" s="163">
        <f>'将来負担比率（分子）の構造'!L$43</f>
        <v>6011</v>
      </c>
      <c r="L64" s="163"/>
      <c r="M64" s="163"/>
      <c r="N64" s="163">
        <f>'将来負担比率（分子）の構造'!M$43</f>
        <v>6072</v>
      </c>
      <c r="O64" s="163"/>
      <c r="P64" s="163"/>
    </row>
    <row r="65" spans="1:16" x14ac:dyDescent="0.2">
      <c r="A65" s="163" t="s">
        <v>32</v>
      </c>
      <c r="B65" s="163">
        <f>'将来負担比率（分子）の構造'!I$42</f>
        <v>3</v>
      </c>
      <c r="C65" s="163"/>
      <c r="D65" s="163"/>
      <c r="E65" s="163">
        <f>'将来負担比率（分子）の構造'!J$42</f>
        <v>1</v>
      </c>
      <c r="F65" s="163"/>
      <c r="G65" s="163"/>
      <c r="H65" s="163">
        <f>'将来負担比率（分子）の構造'!K$42</f>
        <v>443</v>
      </c>
      <c r="I65" s="163"/>
      <c r="J65" s="163"/>
      <c r="K65" s="163">
        <f>'将来負担比率（分子）の構造'!L$42</f>
        <v>412</v>
      </c>
      <c r="L65" s="163"/>
      <c r="M65" s="163"/>
      <c r="N65" s="163">
        <f>'将来負担比率（分子）の構造'!M$42</f>
        <v>381</v>
      </c>
      <c r="O65" s="163"/>
      <c r="P65" s="163"/>
    </row>
    <row r="66" spans="1:16" x14ac:dyDescent="0.2">
      <c r="A66" s="163" t="s">
        <v>31</v>
      </c>
      <c r="B66" s="163">
        <f>'将来負担比率（分子）の構造'!I$41</f>
        <v>24349</v>
      </c>
      <c r="C66" s="163"/>
      <c r="D66" s="163"/>
      <c r="E66" s="163">
        <f>'将来負担比率（分子）の構造'!J$41</f>
        <v>24473</v>
      </c>
      <c r="F66" s="163"/>
      <c r="G66" s="163"/>
      <c r="H66" s="163">
        <f>'将来負担比率（分子）の構造'!K$41</f>
        <v>25099</v>
      </c>
      <c r="I66" s="163"/>
      <c r="J66" s="163"/>
      <c r="K66" s="163">
        <f>'将来負担比率（分子）の構造'!L$41</f>
        <v>24315</v>
      </c>
      <c r="L66" s="163"/>
      <c r="M66" s="163"/>
      <c r="N66" s="163">
        <f>'将来負担比率（分子）の構造'!M$41</f>
        <v>23668</v>
      </c>
      <c r="O66" s="163"/>
      <c r="P66" s="163"/>
    </row>
    <row r="67" spans="1:16" x14ac:dyDescent="0.2">
      <c r="A67" s="163" t="s">
        <v>71</v>
      </c>
      <c r="B67" s="163" t="e">
        <f>NA()</f>
        <v>#N/A</v>
      </c>
      <c r="C67" s="163">
        <f>IF(ISNUMBER('将来負担比率（分子）の構造'!I$53), IF('将来負担比率（分子）の構造'!I$53 &lt; 0, 0, '将来負担比率（分子）の構造'!I$53), NA())</f>
        <v>10208</v>
      </c>
      <c r="D67" s="163" t="e">
        <f>NA()</f>
        <v>#N/A</v>
      </c>
      <c r="E67" s="163" t="e">
        <f>NA()</f>
        <v>#N/A</v>
      </c>
      <c r="F67" s="163">
        <f>IF(ISNUMBER('将来負担比率（分子）の構造'!J$53), IF('将来負担比率（分子）の構造'!J$53 &lt; 0, 0, '将来負担比率（分子）の構造'!J$53), NA())</f>
        <v>9100</v>
      </c>
      <c r="G67" s="163" t="e">
        <f>NA()</f>
        <v>#N/A</v>
      </c>
      <c r="H67" s="163" t="e">
        <f>NA()</f>
        <v>#N/A</v>
      </c>
      <c r="I67" s="163">
        <f>IF(ISNUMBER('将来負担比率（分子）の構造'!K$53), IF('将来負担比率（分子）の構造'!K$53 &lt; 0, 0, '将来負担比率（分子）の構造'!K$53), NA())</f>
        <v>9333</v>
      </c>
      <c r="J67" s="163" t="e">
        <f>NA()</f>
        <v>#N/A</v>
      </c>
      <c r="K67" s="163" t="e">
        <f>NA()</f>
        <v>#N/A</v>
      </c>
      <c r="L67" s="163">
        <f>IF(ISNUMBER('将来負担比率（分子）の構造'!L$53), IF('将来負担比率（分子）の構造'!L$53 &lt; 0, 0, '将来負担比率（分子）の構造'!L$53), NA())</f>
        <v>9326</v>
      </c>
      <c r="M67" s="163" t="e">
        <f>NA()</f>
        <v>#N/A</v>
      </c>
      <c r="N67" s="163" t="e">
        <f>NA()</f>
        <v>#N/A</v>
      </c>
      <c r="O67" s="163">
        <f>IF(ISNUMBER('将来負担比率（分子）の構造'!M$53), IF('将来負担比率（分子）の構造'!M$53 &lt; 0, 0, '将来負担比率（分子）の構造'!M$53), NA())</f>
        <v>9618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3803</v>
      </c>
      <c r="C72" s="167">
        <f>基金残高に係る経年分析!G55</f>
        <v>4044</v>
      </c>
      <c r="D72" s="167">
        <f>基金残高に係る経年分析!H55</f>
        <v>3848</v>
      </c>
    </row>
    <row r="73" spans="1:16" x14ac:dyDescent="0.2">
      <c r="A73" s="166" t="s">
        <v>74</v>
      </c>
      <c r="B73" s="167">
        <f>基金残高に係る経年分析!F56</f>
        <v>18</v>
      </c>
      <c r="C73" s="167">
        <f>基金残高に係る経年分析!G56</f>
        <v>18</v>
      </c>
      <c r="D73" s="167">
        <f>基金残高に係る経年分析!H56</f>
        <v>18</v>
      </c>
    </row>
    <row r="74" spans="1:16" x14ac:dyDescent="0.2">
      <c r="A74" s="166" t="s">
        <v>75</v>
      </c>
      <c r="B74" s="167">
        <f>基金残高に係る経年分析!F57</f>
        <v>2143</v>
      </c>
      <c r="C74" s="167">
        <f>基金残高に係る経年分析!G57</f>
        <v>2463</v>
      </c>
      <c r="D74" s="167">
        <f>基金残高に係る経年分析!H57</f>
        <v>2599</v>
      </c>
    </row>
  </sheetData>
  <sheetProtection algorithmName="SHA-512" hashValue="729qHRhVVv9IYA7GspIUsMv+0/qMkVi+PAKJn3LhHM1BWhRXH80sGOBj3MGq6qVf5fFMAVp4pYII58LGfExP/w==" saltValue="6pPzcqXks2J9h/yHb2gZ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9830317</v>
      </c>
      <c r="S5" s="613"/>
      <c r="T5" s="613"/>
      <c r="U5" s="613"/>
      <c r="V5" s="613"/>
      <c r="W5" s="613"/>
      <c r="X5" s="613"/>
      <c r="Y5" s="614"/>
      <c r="Z5" s="615">
        <v>36.9</v>
      </c>
      <c r="AA5" s="615"/>
      <c r="AB5" s="615"/>
      <c r="AC5" s="615"/>
      <c r="AD5" s="616">
        <v>9830317</v>
      </c>
      <c r="AE5" s="616"/>
      <c r="AF5" s="616"/>
      <c r="AG5" s="616"/>
      <c r="AH5" s="616"/>
      <c r="AI5" s="616"/>
      <c r="AJ5" s="616"/>
      <c r="AK5" s="616"/>
      <c r="AL5" s="617">
        <v>66.2</v>
      </c>
      <c r="AM5" s="618"/>
      <c r="AN5" s="618"/>
      <c r="AO5" s="619"/>
      <c r="AP5" s="609" t="s">
        <v>216</v>
      </c>
      <c r="AQ5" s="610"/>
      <c r="AR5" s="610"/>
      <c r="AS5" s="610"/>
      <c r="AT5" s="610"/>
      <c r="AU5" s="610"/>
      <c r="AV5" s="610"/>
      <c r="AW5" s="610"/>
      <c r="AX5" s="610"/>
      <c r="AY5" s="610"/>
      <c r="AZ5" s="610"/>
      <c r="BA5" s="610"/>
      <c r="BB5" s="610"/>
      <c r="BC5" s="610"/>
      <c r="BD5" s="610"/>
      <c r="BE5" s="610"/>
      <c r="BF5" s="611"/>
      <c r="BG5" s="623">
        <v>9830317</v>
      </c>
      <c r="BH5" s="624"/>
      <c r="BI5" s="624"/>
      <c r="BJ5" s="624"/>
      <c r="BK5" s="624"/>
      <c r="BL5" s="624"/>
      <c r="BM5" s="624"/>
      <c r="BN5" s="625"/>
      <c r="BO5" s="626">
        <v>100</v>
      </c>
      <c r="BP5" s="626"/>
      <c r="BQ5" s="626"/>
      <c r="BR5" s="626"/>
      <c r="BS5" s="627">
        <v>205597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157337</v>
      </c>
      <c r="S6" s="624"/>
      <c r="T6" s="624"/>
      <c r="U6" s="624"/>
      <c r="V6" s="624"/>
      <c r="W6" s="624"/>
      <c r="X6" s="624"/>
      <c r="Y6" s="625"/>
      <c r="Z6" s="626">
        <v>0.6</v>
      </c>
      <c r="AA6" s="626"/>
      <c r="AB6" s="626"/>
      <c r="AC6" s="626"/>
      <c r="AD6" s="627">
        <v>157337</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9830317</v>
      </c>
      <c r="BH6" s="624"/>
      <c r="BI6" s="624"/>
      <c r="BJ6" s="624"/>
      <c r="BK6" s="624"/>
      <c r="BL6" s="624"/>
      <c r="BM6" s="624"/>
      <c r="BN6" s="625"/>
      <c r="BO6" s="626">
        <v>100</v>
      </c>
      <c r="BP6" s="626"/>
      <c r="BQ6" s="626"/>
      <c r="BR6" s="626"/>
      <c r="BS6" s="627">
        <v>205597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223630</v>
      </c>
      <c r="CS6" s="624"/>
      <c r="CT6" s="624"/>
      <c r="CU6" s="624"/>
      <c r="CV6" s="624"/>
      <c r="CW6" s="624"/>
      <c r="CX6" s="624"/>
      <c r="CY6" s="625"/>
      <c r="CZ6" s="617">
        <v>0.8</v>
      </c>
      <c r="DA6" s="618"/>
      <c r="DB6" s="618"/>
      <c r="DC6" s="634"/>
      <c r="DD6" s="632" t="s">
        <v>121</v>
      </c>
      <c r="DE6" s="624"/>
      <c r="DF6" s="624"/>
      <c r="DG6" s="624"/>
      <c r="DH6" s="624"/>
      <c r="DI6" s="624"/>
      <c r="DJ6" s="624"/>
      <c r="DK6" s="624"/>
      <c r="DL6" s="624"/>
      <c r="DM6" s="624"/>
      <c r="DN6" s="624"/>
      <c r="DO6" s="624"/>
      <c r="DP6" s="625"/>
      <c r="DQ6" s="632">
        <v>223630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5931</v>
      </c>
      <c r="S7" s="624"/>
      <c r="T7" s="624"/>
      <c r="U7" s="624"/>
      <c r="V7" s="624"/>
      <c r="W7" s="624"/>
      <c r="X7" s="624"/>
      <c r="Y7" s="625"/>
      <c r="Z7" s="626">
        <v>0</v>
      </c>
      <c r="AA7" s="626"/>
      <c r="AB7" s="626"/>
      <c r="AC7" s="626"/>
      <c r="AD7" s="627">
        <v>5931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3254876</v>
      </c>
      <c r="BH7" s="624"/>
      <c r="BI7" s="624"/>
      <c r="BJ7" s="624"/>
      <c r="BK7" s="624"/>
      <c r="BL7" s="624"/>
      <c r="BM7" s="624"/>
      <c r="BN7" s="625"/>
      <c r="BO7" s="626">
        <v>33.1</v>
      </c>
      <c r="BP7" s="626"/>
      <c r="BQ7" s="626"/>
      <c r="BR7" s="626"/>
      <c r="BS7" s="627">
        <v>205597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3908922</v>
      </c>
      <c r="CS7" s="624"/>
      <c r="CT7" s="624"/>
      <c r="CU7" s="624"/>
      <c r="CV7" s="624"/>
      <c r="CW7" s="624"/>
      <c r="CX7" s="624"/>
      <c r="CY7" s="625"/>
      <c r="CZ7" s="626">
        <v>14.8</v>
      </c>
      <c r="DA7" s="626"/>
      <c r="DB7" s="626"/>
      <c r="DC7" s="626"/>
      <c r="DD7" s="632">
        <v>94560</v>
      </c>
      <c r="DE7" s="624"/>
      <c r="DF7" s="624"/>
      <c r="DG7" s="624"/>
      <c r="DH7" s="624"/>
      <c r="DI7" s="624"/>
      <c r="DJ7" s="624"/>
      <c r="DK7" s="624"/>
      <c r="DL7" s="624"/>
      <c r="DM7" s="624"/>
      <c r="DN7" s="624"/>
      <c r="DO7" s="624"/>
      <c r="DP7" s="625"/>
      <c r="DQ7" s="632">
        <v>2798024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78560</v>
      </c>
      <c r="S8" s="624"/>
      <c r="T8" s="624"/>
      <c r="U8" s="624"/>
      <c r="V8" s="624"/>
      <c r="W8" s="624"/>
      <c r="X8" s="624"/>
      <c r="Y8" s="625"/>
      <c r="Z8" s="626">
        <v>0.3</v>
      </c>
      <c r="AA8" s="626"/>
      <c r="AB8" s="626"/>
      <c r="AC8" s="626"/>
      <c r="AD8" s="627">
        <v>78560</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80533</v>
      </c>
      <c r="BH8" s="624"/>
      <c r="BI8" s="624"/>
      <c r="BJ8" s="624"/>
      <c r="BK8" s="624"/>
      <c r="BL8" s="624"/>
      <c r="BM8" s="624"/>
      <c r="BN8" s="625"/>
      <c r="BO8" s="626">
        <v>0.8</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10133603</v>
      </c>
      <c r="CS8" s="624"/>
      <c r="CT8" s="624"/>
      <c r="CU8" s="624"/>
      <c r="CV8" s="624"/>
      <c r="CW8" s="624"/>
      <c r="CX8" s="624"/>
      <c r="CY8" s="625"/>
      <c r="CZ8" s="626">
        <v>38.299999999999997</v>
      </c>
      <c r="DA8" s="626"/>
      <c r="DB8" s="626"/>
      <c r="DC8" s="626"/>
      <c r="DD8" s="632">
        <v>227639</v>
      </c>
      <c r="DE8" s="624"/>
      <c r="DF8" s="624"/>
      <c r="DG8" s="624"/>
      <c r="DH8" s="624"/>
      <c r="DI8" s="624"/>
      <c r="DJ8" s="624"/>
      <c r="DK8" s="624"/>
      <c r="DL8" s="624"/>
      <c r="DM8" s="624"/>
      <c r="DN8" s="624"/>
      <c r="DO8" s="624"/>
      <c r="DP8" s="625"/>
      <c r="DQ8" s="632">
        <v>5619785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102317</v>
      </c>
      <c r="S9" s="624"/>
      <c r="T9" s="624"/>
      <c r="U9" s="624"/>
      <c r="V9" s="624"/>
      <c r="W9" s="624"/>
      <c r="X9" s="624"/>
      <c r="Y9" s="625"/>
      <c r="Z9" s="626">
        <v>0.4</v>
      </c>
      <c r="AA9" s="626"/>
      <c r="AB9" s="626"/>
      <c r="AC9" s="626"/>
      <c r="AD9" s="627">
        <v>102317</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2344729</v>
      </c>
      <c r="BH9" s="624"/>
      <c r="BI9" s="624"/>
      <c r="BJ9" s="624"/>
      <c r="BK9" s="624"/>
      <c r="BL9" s="624"/>
      <c r="BM9" s="624"/>
      <c r="BN9" s="625"/>
      <c r="BO9" s="626">
        <v>23.9</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2735112</v>
      </c>
      <c r="CS9" s="624"/>
      <c r="CT9" s="624"/>
      <c r="CU9" s="624"/>
      <c r="CV9" s="624"/>
      <c r="CW9" s="624"/>
      <c r="CX9" s="624"/>
      <c r="CY9" s="625"/>
      <c r="CZ9" s="626">
        <v>10.3</v>
      </c>
      <c r="DA9" s="626"/>
      <c r="DB9" s="626"/>
      <c r="DC9" s="626"/>
      <c r="DD9" s="632">
        <v>276711</v>
      </c>
      <c r="DE9" s="624"/>
      <c r="DF9" s="624"/>
      <c r="DG9" s="624"/>
      <c r="DH9" s="624"/>
      <c r="DI9" s="624"/>
      <c r="DJ9" s="624"/>
      <c r="DK9" s="624"/>
      <c r="DL9" s="624"/>
      <c r="DM9" s="624"/>
      <c r="DN9" s="624"/>
      <c r="DO9" s="624"/>
      <c r="DP9" s="625"/>
      <c r="DQ9" s="632">
        <v>1978789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264297</v>
      </c>
      <c r="BH10" s="624"/>
      <c r="BI10" s="624"/>
      <c r="BJ10" s="624"/>
      <c r="BK10" s="624"/>
      <c r="BL10" s="624"/>
      <c r="BM10" s="624"/>
      <c r="BN10" s="625"/>
      <c r="BO10" s="626">
        <v>2.7</v>
      </c>
      <c r="BP10" s="626"/>
      <c r="BQ10" s="626"/>
      <c r="BR10" s="626"/>
      <c r="BS10" s="627">
        <v>44099</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1419816</v>
      </c>
      <c r="S11" s="624"/>
      <c r="T11" s="624"/>
      <c r="U11" s="624"/>
      <c r="V11" s="624"/>
      <c r="W11" s="624"/>
      <c r="X11" s="624"/>
      <c r="Y11" s="625"/>
      <c r="Z11" s="628">
        <v>5.3</v>
      </c>
      <c r="AA11" s="629"/>
      <c r="AB11" s="629"/>
      <c r="AC11" s="635"/>
      <c r="AD11" s="632">
        <v>1419816</v>
      </c>
      <c r="AE11" s="624"/>
      <c r="AF11" s="624"/>
      <c r="AG11" s="624"/>
      <c r="AH11" s="624"/>
      <c r="AI11" s="624"/>
      <c r="AJ11" s="624"/>
      <c r="AK11" s="625"/>
      <c r="AL11" s="628">
        <v>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565317</v>
      </c>
      <c r="BH11" s="624"/>
      <c r="BI11" s="624"/>
      <c r="BJ11" s="624"/>
      <c r="BK11" s="624"/>
      <c r="BL11" s="624"/>
      <c r="BM11" s="624"/>
      <c r="BN11" s="625"/>
      <c r="BO11" s="626">
        <v>5.8</v>
      </c>
      <c r="BP11" s="626"/>
      <c r="BQ11" s="626"/>
      <c r="BR11" s="626"/>
      <c r="BS11" s="627">
        <v>161498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490615</v>
      </c>
      <c r="CS11" s="624"/>
      <c r="CT11" s="624"/>
      <c r="CU11" s="624"/>
      <c r="CV11" s="624"/>
      <c r="CW11" s="624"/>
      <c r="CX11" s="624"/>
      <c r="CY11" s="625"/>
      <c r="CZ11" s="626">
        <v>1.9</v>
      </c>
      <c r="DA11" s="626"/>
      <c r="DB11" s="626"/>
      <c r="DC11" s="626"/>
      <c r="DD11" s="632">
        <v>227199</v>
      </c>
      <c r="DE11" s="624"/>
      <c r="DF11" s="624"/>
      <c r="DG11" s="624"/>
      <c r="DH11" s="624"/>
      <c r="DI11" s="624"/>
      <c r="DJ11" s="624"/>
      <c r="DK11" s="624"/>
      <c r="DL11" s="624"/>
      <c r="DM11" s="624"/>
      <c r="DN11" s="624"/>
      <c r="DO11" s="624"/>
      <c r="DP11" s="625"/>
      <c r="DQ11" s="632">
        <v>269967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25472</v>
      </c>
      <c r="S12" s="624"/>
      <c r="T12" s="624"/>
      <c r="U12" s="624"/>
      <c r="V12" s="624"/>
      <c r="W12" s="624"/>
      <c r="X12" s="624"/>
      <c r="Y12" s="625"/>
      <c r="Z12" s="626">
        <v>0.1</v>
      </c>
      <c r="AA12" s="626"/>
      <c r="AB12" s="626"/>
      <c r="AC12" s="626"/>
      <c r="AD12" s="627">
        <v>25472</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5950689</v>
      </c>
      <c r="BH12" s="624"/>
      <c r="BI12" s="624"/>
      <c r="BJ12" s="624"/>
      <c r="BK12" s="624"/>
      <c r="BL12" s="624"/>
      <c r="BM12" s="624"/>
      <c r="BN12" s="625"/>
      <c r="BO12" s="626">
        <v>60.5</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549726</v>
      </c>
      <c r="CS12" s="624"/>
      <c r="CT12" s="624"/>
      <c r="CU12" s="624"/>
      <c r="CV12" s="624"/>
      <c r="CW12" s="624"/>
      <c r="CX12" s="624"/>
      <c r="CY12" s="625"/>
      <c r="CZ12" s="626">
        <v>2.1</v>
      </c>
      <c r="DA12" s="626"/>
      <c r="DB12" s="626"/>
      <c r="DC12" s="626"/>
      <c r="DD12" s="632">
        <v>8837</v>
      </c>
      <c r="DE12" s="624"/>
      <c r="DF12" s="624"/>
      <c r="DG12" s="624"/>
      <c r="DH12" s="624"/>
      <c r="DI12" s="624"/>
      <c r="DJ12" s="624"/>
      <c r="DK12" s="624"/>
      <c r="DL12" s="624"/>
      <c r="DM12" s="624"/>
      <c r="DN12" s="624"/>
      <c r="DO12" s="624"/>
      <c r="DP12" s="625"/>
      <c r="DQ12" s="632">
        <v>280639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5938330</v>
      </c>
      <c r="BH13" s="624"/>
      <c r="BI13" s="624"/>
      <c r="BJ13" s="624"/>
      <c r="BK13" s="624"/>
      <c r="BL13" s="624"/>
      <c r="BM13" s="624"/>
      <c r="BN13" s="625"/>
      <c r="BO13" s="626">
        <v>60.4</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2903251</v>
      </c>
      <c r="CS13" s="624"/>
      <c r="CT13" s="624"/>
      <c r="CU13" s="624"/>
      <c r="CV13" s="624"/>
      <c r="CW13" s="624"/>
      <c r="CX13" s="624"/>
      <c r="CY13" s="625"/>
      <c r="CZ13" s="626">
        <v>11</v>
      </c>
      <c r="DA13" s="626"/>
      <c r="DB13" s="626"/>
      <c r="DC13" s="626"/>
      <c r="DD13" s="632">
        <v>1606789</v>
      </c>
      <c r="DE13" s="624"/>
      <c r="DF13" s="624"/>
      <c r="DG13" s="624"/>
      <c r="DH13" s="624"/>
      <c r="DI13" s="624"/>
      <c r="DJ13" s="624"/>
      <c r="DK13" s="624"/>
      <c r="DL13" s="624"/>
      <c r="DM13" s="624"/>
      <c r="DN13" s="624"/>
      <c r="DO13" s="624"/>
      <c r="DP13" s="625"/>
      <c r="DQ13" s="632">
        <v>1375438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208734</v>
      </c>
      <c r="BH14" s="624"/>
      <c r="BI14" s="624"/>
      <c r="BJ14" s="624"/>
      <c r="BK14" s="624"/>
      <c r="BL14" s="624"/>
      <c r="BM14" s="624"/>
      <c r="BN14" s="625"/>
      <c r="BO14" s="626">
        <v>2.1</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892378</v>
      </c>
      <c r="CS14" s="624"/>
      <c r="CT14" s="624"/>
      <c r="CU14" s="624"/>
      <c r="CV14" s="624"/>
      <c r="CW14" s="624"/>
      <c r="CX14" s="624"/>
      <c r="CY14" s="625"/>
      <c r="CZ14" s="626">
        <v>3.4</v>
      </c>
      <c r="DA14" s="626"/>
      <c r="DB14" s="626"/>
      <c r="DC14" s="626"/>
      <c r="DD14" s="632">
        <v>45602</v>
      </c>
      <c r="DE14" s="624"/>
      <c r="DF14" s="624"/>
      <c r="DG14" s="624"/>
      <c r="DH14" s="624"/>
      <c r="DI14" s="624"/>
      <c r="DJ14" s="624"/>
      <c r="DK14" s="624"/>
      <c r="DL14" s="624"/>
      <c r="DM14" s="624"/>
      <c r="DN14" s="624"/>
      <c r="DO14" s="624"/>
      <c r="DP14" s="625"/>
      <c r="DQ14" s="632">
        <v>667348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21554</v>
      </c>
      <c r="S15" s="624"/>
      <c r="T15" s="624"/>
      <c r="U15" s="624"/>
      <c r="V15" s="624"/>
      <c r="W15" s="624"/>
      <c r="X15" s="624"/>
      <c r="Y15" s="625"/>
      <c r="Z15" s="626">
        <v>0.1</v>
      </c>
      <c r="AA15" s="626"/>
      <c r="AB15" s="626"/>
      <c r="AC15" s="626"/>
      <c r="AD15" s="627">
        <v>21554</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416018</v>
      </c>
      <c r="BH15" s="624"/>
      <c r="BI15" s="624"/>
      <c r="BJ15" s="624"/>
      <c r="BK15" s="624"/>
      <c r="BL15" s="624"/>
      <c r="BM15" s="624"/>
      <c r="BN15" s="625"/>
      <c r="BO15" s="626">
        <v>4.2</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2466239</v>
      </c>
      <c r="CS15" s="624"/>
      <c r="CT15" s="624"/>
      <c r="CU15" s="624"/>
      <c r="CV15" s="624"/>
      <c r="CW15" s="624"/>
      <c r="CX15" s="624"/>
      <c r="CY15" s="625"/>
      <c r="CZ15" s="626">
        <v>9.3000000000000007</v>
      </c>
      <c r="DA15" s="626"/>
      <c r="DB15" s="626"/>
      <c r="DC15" s="626"/>
      <c r="DD15" s="632">
        <v>346641</v>
      </c>
      <c r="DE15" s="624"/>
      <c r="DF15" s="624"/>
      <c r="DG15" s="624"/>
      <c r="DH15" s="624"/>
      <c r="DI15" s="624"/>
      <c r="DJ15" s="624"/>
      <c r="DK15" s="624"/>
      <c r="DL15" s="624"/>
      <c r="DM15" s="624"/>
      <c r="DN15" s="624"/>
      <c r="DO15" s="624"/>
      <c r="DP15" s="625"/>
      <c r="DQ15" s="632">
        <v>1856682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167523</v>
      </c>
      <c r="S16" s="624"/>
      <c r="T16" s="624"/>
      <c r="U16" s="624"/>
      <c r="V16" s="624"/>
      <c r="W16" s="624"/>
      <c r="X16" s="624"/>
      <c r="Y16" s="625"/>
      <c r="Z16" s="626">
        <v>0.6</v>
      </c>
      <c r="AA16" s="626"/>
      <c r="AB16" s="626"/>
      <c r="AC16" s="626"/>
      <c r="AD16" s="627">
        <v>167523</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284348</v>
      </c>
      <c r="S17" s="624"/>
      <c r="T17" s="624"/>
      <c r="U17" s="624"/>
      <c r="V17" s="624"/>
      <c r="W17" s="624"/>
      <c r="X17" s="624"/>
      <c r="Y17" s="625"/>
      <c r="Z17" s="626">
        <v>1.1000000000000001</v>
      </c>
      <c r="AA17" s="626"/>
      <c r="AB17" s="626"/>
      <c r="AC17" s="626"/>
      <c r="AD17" s="627">
        <v>284348</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2150123</v>
      </c>
      <c r="CS17" s="624"/>
      <c r="CT17" s="624"/>
      <c r="CU17" s="624"/>
      <c r="CV17" s="624"/>
      <c r="CW17" s="624"/>
      <c r="CX17" s="624"/>
      <c r="CY17" s="625"/>
      <c r="CZ17" s="626">
        <v>8.1</v>
      </c>
      <c r="DA17" s="626"/>
      <c r="DB17" s="626"/>
      <c r="DC17" s="626"/>
      <c r="DD17" s="632" t="s">
        <v>121</v>
      </c>
      <c r="DE17" s="624"/>
      <c r="DF17" s="624"/>
      <c r="DG17" s="624"/>
      <c r="DH17" s="624"/>
      <c r="DI17" s="624"/>
      <c r="DJ17" s="624"/>
      <c r="DK17" s="624"/>
      <c r="DL17" s="624"/>
      <c r="DM17" s="624"/>
      <c r="DN17" s="624"/>
      <c r="DO17" s="624"/>
      <c r="DP17" s="625"/>
      <c r="DQ17" s="632">
        <v>2150123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41820</v>
      </c>
      <c r="S18" s="624"/>
      <c r="T18" s="624"/>
      <c r="U18" s="624"/>
      <c r="V18" s="624"/>
      <c r="W18" s="624"/>
      <c r="X18" s="624"/>
      <c r="Y18" s="625"/>
      <c r="Z18" s="626">
        <v>0.2</v>
      </c>
      <c r="AA18" s="626"/>
      <c r="AB18" s="626"/>
      <c r="AC18" s="626"/>
      <c r="AD18" s="627">
        <v>41820</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213120</v>
      </c>
      <c r="S19" s="624"/>
      <c r="T19" s="624"/>
      <c r="U19" s="624"/>
      <c r="V19" s="624"/>
      <c r="W19" s="624"/>
      <c r="X19" s="624"/>
      <c r="Y19" s="625"/>
      <c r="Z19" s="626">
        <v>0.8</v>
      </c>
      <c r="AA19" s="626"/>
      <c r="AB19" s="626"/>
      <c r="AC19" s="626"/>
      <c r="AD19" s="627">
        <v>213120</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29408</v>
      </c>
      <c r="S20" s="624"/>
      <c r="T20" s="624"/>
      <c r="U20" s="624"/>
      <c r="V20" s="624"/>
      <c r="W20" s="624"/>
      <c r="X20" s="624"/>
      <c r="Y20" s="625"/>
      <c r="Z20" s="626">
        <v>0.1</v>
      </c>
      <c r="AA20" s="626"/>
      <c r="AB20" s="626"/>
      <c r="AC20" s="626"/>
      <c r="AD20" s="627">
        <v>29408</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26453599</v>
      </c>
      <c r="CS20" s="624"/>
      <c r="CT20" s="624"/>
      <c r="CU20" s="624"/>
      <c r="CV20" s="624"/>
      <c r="CW20" s="624"/>
      <c r="CX20" s="624"/>
      <c r="CY20" s="625"/>
      <c r="CZ20" s="626">
        <v>100</v>
      </c>
      <c r="DA20" s="626"/>
      <c r="DB20" s="626"/>
      <c r="DC20" s="626"/>
      <c r="DD20" s="632">
        <v>2833978</v>
      </c>
      <c r="DE20" s="624"/>
      <c r="DF20" s="624"/>
      <c r="DG20" s="624"/>
      <c r="DH20" s="624"/>
      <c r="DI20" s="624"/>
      <c r="DJ20" s="624"/>
      <c r="DK20" s="624"/>
      <c r="DL20" s="624"/>
      <c r="DM20" s="624"/>
      <c r="DN20" s="624"/>
      <c r="DO20" s="624"/>
      <c r="DP20" s="625"/>
      <c r="DQ20" s="632">
        <v>17220425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3706787</v>
      </c>
      <c r="S21" s="624"/>
      <c r="T21" s="624"/>
      <c r="U21" s="624"/>
      <c r="V21" s="624"/>
      <c r="W21" s="624"/>
      <c r="X21" s="624"/>
      <c r="Y21" s="625"/>
      <c r="Z21" s="626">
        <v>13.9</v>
      </c>
      <c r="AA21" s="626"/>
      <c r="AB21" s="626"/>
      <c r="AC21" s="626"/>
      <c r="AD21" s="627">
        <v>2706850</v>
      </c>
      <c r="AE21" s="627"/>
      <c r="AF21" s="627"/>
      <c r="AG21" s="627"/>
      <c r="AH21" s="627"/>
      <c r="AI21" s="627"/>
      <c r="AJ21" s="627"/>
      <c r="AK21" s="627"/>
      <c r="AL21" s="628">
        <v>18.2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2706850</v>
      </c>
      <c r="S22" s="624"/>
      <c r="T22" s="624"/>
      <c r="U22" s="624"/>
      <c r="V22" s="624"/>
      <c r="W22" s="624"/>
      <c r="X22" s="624"/>
      <c r="Y22" s="625"/>
      <c r="Z22" s="626">
        <v>10.199999999999999</v>
      </c>
      <c r="AA22" s="626"/>
      <c r="AB22" s="626"/>
      <c r="AC22" s="626"/>
      <c r="AD22" s="627">
        <v>2706850</v>
      </c>
      <c r="AE22" s="627"/>
      <c r="AF22" s="627"/>
      <c r="AG22" s="627"/>
      <c r="AH22" s="627"/>
      <c r="AI22" s="627"/>
      <c r="AJ22" s="627"/>
      <c r="AK22" s="627"/>
      <c r="AL22" s="628">
        <v>18.2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999937</v>
      </c>
      <c r="S23" s="624"/>
      <c r="T23" s="624"/>
      <c r="U23" s="624"/>
      <c r="V23" s="624"/>
      <c r="W23" s="624"/>
      <c r="X23" s="624"/>
      <c r="Y23" s="625"/>
      <c r="Z23" s="626">
        <v>3.8</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13562528</v>
      </c>
      <c r="CS24" s="613"/>
      <c r="CT24" s="613"/>
      <c r="CU24" s="613"/>
      <c r="CV24" s="613"/>
      <c r="CW24" s="613"/>
      <c r="CX24" s="613"/>
      <c r="CY24" s="614"/>
      <c r="CZ24" s="617">
        <v>51.3</v>
      </c>
      <c r="DA24" s="618"/>
      <c r="DB24" s="618"/>
      <c r="DC24" s="634"/>
      <c r="DD24" s="655">
        <v>9385827</v>
      </c>
      <c r="DE24" s="613"/>
      <c r="DF24" s="613"/>
      <c r="DG24" s="613"/>
      <c r="DH24" s="613"/>
      <c r="DI24" s="613"/>
      <c r="DJ24" s="613"/>
      <c r="DK24" s="614"/>
      <c r="DL24" s="655">
        <v>8280687</v>
      </c>
      <c r="DM24" s="613"/>
      <c r="DN24" s="613"/>
      <c r="DO24" s="613"/>
      <c r="DP24" s="613"/>
      <c r="DQ24" s="613"/>
      <c r="DR24" s="613"/>
      <c r="DS24" s="613"/>
      <c r="DT24" s="613"/>
      <c r="DU24" s="613"/>
      <c r="DV24" s="614"/>
      <c r="DW24" s="617">
        <v>55.5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15799962</v>
      </c>
      <c r="S25" s="624"/>
      <c r="T25" s="624"/>
      <c r="U25" s="624"/>
      <c r="V25" s="624"/>
      <c r="W25" s="624"/>
      <c r="X25" s="624"/>
      <c r="Y25" s="625"/>
      <c r="Z25" s="626">
        <v>59.3</v>
      </c>
      <c r="AA25" s="626"/>
      <c r="AB25" s="626"/>
      <c r="AC25" s="626"/>
      <c r="AD25" s="627">
        <v>14800025</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5526627</v>
      </c>
      <c r="CS25" s="644"/>
      <c r="CT25" s="644"/>
      <c r="CU25" s="644"/>
      <c r="CV25" s="644"/>
      <c r="CW25" s="644"/>
      <c r="CX25" s="644"/>
      <c r="CY25" s="645"/>
      <c r="CZ25" s="628">
        <v>20.9</v>
      </c>
      <c r="DA25" s="656"/>
      <c r="DB25" s="656"/>
      <c r="DC25" s="658"/>
      <c r="DD25" s="632">
        <v>5093498</v>
      </c>
      <c r="DE25" s="644"/>
      <c r="DF25" s="644"/>
      <c r="DG25" s="644"/>
      <c r="DH25" s="644"/>
      <c r="DI25" s="644"/>
      <c r="DJ25" s="644"/>
      <c r="DK25" s="645"/>
      <c r="DL25" s="632">
        <v>4909030</v>
      </c>
      <c r="DM25" s="644"/>
      <c r="DN25" s="644"/>
      <c r="DO25" s="644"/>
      <c r="DP25" s="644"/>
      <c r="DQ25" s="644"/>
      <c r="DR25" s="644"/>
      <c r="DS25" s="644"/>
      <c r="DT25" s="644"/>
      <c r="DU25" s="644"/>
      <c r="DV25" s="645"/>
      <c r="DW25" s="628">
        <v>32.9</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6354</v>
      </c>
      <c r="S26" s="624"/>
      <c r="T26" s="624"/>
      <c r="U26" s="624"/>
      <c r="V26" s="624"/>
      <c r="W26" s="624"/>
      <c r="X26" s="624"/>
      <c r="Y26" s="625"/>
      <c r="Z26" s="626">
        <v>0</v>
      </c>
      <c r="AA26" s="626"/>
      <c r="AB26" s="626"/>
      <c r="AC26" s="626"/>
      <c r="AD26" s="627">
        <v>6354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3481961</v>
      </c>
      <c r="CS26" s="624"/>
      <c r="CT26" s="624"/>
      <c r="CU26" s="624"/>
      <c r="CV26" s="624"/>
      <c r="CW26" s="624"/>
      <c r="CX26" s="624"/>
      <c r="CY26" s="625"/>
      <c r="CZ26" s="628">
        <v>13.2</v>
      </c>
      <c r="DA26" s="656"/>
      <c r="DB26" s="656"/>
      <c r="DC26" s="658"/>
      <c r="DD26" s="632">
        <v>3165060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451992</v>
      </c>
      <c r="S27" s="624"/>
      <c r="T27" s="624"/>
      <c r="U27" s="624"/>
      <c r="V27" s="624"/>
      <c r="W27" s="624"/>
      <c r="X27" s="624"/>
      <c r="Y27" s="625"/>
      <c r="Z27" s="626">
        <v>1.7</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9830317</v>
      </c>
      <c r="BH27" s="624"/>
      <c r="BI27" s="624"/>
      <c r="BJ27" s="624"/>
      <c r="BK27" s="624"/>
      <c r="BL27" s="624"/>
      <c r="BM27" s="624"/>
      <c r="BN27" s="625"/>
      <c r="BO27" s="626">
        <v>100</v>
      </c>
      <c r="BP27" s="626"/>
      <c r="BQ27" s="626"/>
      <c r="BR27" s="626"/>
      <c r="BS27" s="627">
        <v>205597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5885778</v>
      </c>
      <c r="CS27" s="644"/>
      <c r="CT27" s="644"/>
      <c r="CU27" s="644"/>
      <c r="CV27" s="644"/>
      <c r="CW27" s="644"/>
      <c r="CX27" s="644"/>
      <c r="CY27" s="645"/>
      <c r="CZ27" s="628">
        <v>22.2</v>
      </c>
      <c r="DA27" s="656"/>
      <c r="DB27" s="656"/>
      <c r="DC27" s="658"/>
      <c r="DD27" s="632">
        <v>2142206</v>
      </c>
      <c r="DE27" s="644"/>
      <c r="DF27" s="644"/>
      <c r="DG27" s="644"/>
      <c r="DH27" s="644"/>
      <c r="DI27" s="644"/>
      <c r="DJ27" s="644"/>
      <c r="DK27" s="645"/>
      <c r="DL27" s="632">
        <v>1443526</v>
      </c>
      <c r="DM27" s="644"/>
      <c r="DN27" s="644"/>
      <c r="DO27" s="644"/>
      <c r="DP27" s="644"/>
      <c r="DQ27" s="644"/>
      <c r="DR27" s="644"/>
      <c r="DS27" s="644"/>
      <c r="DT27" s="644"/>
      <c r="DU27" s="644"/>
      <c r="DV27" s="645"/>
      <c r="DW27" s="628">
        <v>9.6999999999999993</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332373</v>
      </c>
      <c r="S28" s="624"/>
      <c r="T28" s="624"/>
      <c r="U28" s="624"/>
      <c r="V28" s="624"/>
      <c r="W28" s="624"/>
      <c r="X28" s="624"/>
      <c r="Y28" s="625"/>
      <c r="Z28" s="626">
        <v>1.2</v>
      </c>
      <c r="AA28" s="626"/>
      <c r="AB28" s="626"/>
      <c r="AC28" s="626"/>
      <c r="AD28" s="627">
        <v>32951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2150123</v>
      </c>
      <c r="CS28" s="624"/>
      <c r="CT28" s="624"/>
      <c r="CU28" s="624"/>
      <c r="CV28" s="624"/>
      <c r="CW28" s="624"/>
      <c r="CX28" s="624"/>
      <c r="CY28" s="625"/>
      <c r="CZ28" s="628">
        <v>8.1</v>
      </c>
      <c r="DA28" s="656"/>
      <c r="DB28" s="656"/>
      <c r="DC28" s="658"/>
      <c r="DD28" s="632">
        <v>2150123</v>
      </c>
      <c r="DE28" s="624"/>
      <c r="DF28" s="624"/>
      <c r="DG28" s="624"/>
      <c r="DH28" s="624"/>
      <c r="DI28" s="624"/>
      <c r="DJ28" s="624"/>
      <c r="DK28" s="625"/>
      <c r="DL28" s="632">
        <v>1928131</v>
      </c>
      <c r="DM28" s="624"/>
      <c r="DN28" s="624"/>
      <c r="DO28" s="624"/>
      <c r="DP28" s="624"/>
      <c r="DQ28" s="624"/>
      <c r="DR28" s="624"/>
      <c r="DS28" s="624"/>
      <c r="DT28" s="624"/>
      <c r="DU28" s="624"/>
      <c r="DV28" s="625"/>
      <c r="DW28" s="628">
        <v>12.9</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217598</v>
      </c>
      <c r="S29" s="624"/>
      <c r="T29" s="624"/>
      <c r="U29" s="624"/>
      <c r="V29" s="624"/>
      <c r="W29" s="624"/>
      <c r="X29" s="624"/>
      <c r="Y29" s="625"/>
      <c r="Z29" s="626">
        <v>0.8</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2148575</v>
      </c>
      <c r="CS29" s="644"/>
      <c r="CT29" s="644"/>
      <c r="CU29" s="644"/>
      <c r="CV29" s="644"/>
      <c r="CW29" s="644"/>
      <c r="CX29" s="644"/>
      <c r="CY29" s="645"/>
      <c r="CZ29" s="628">
        <v>8.1</v>
      </c>
      <c r="DA29" s="656"/>
      <c r="DB29" s="656"/>
      <c r="DC29" s="658"/>
      <c r="DD29" s="632">
        <v>2148575</v>
      </c>
      <c r="DE29" s="644"/>
      <c r="DF29" s="644"/>
      <c r="DG29" s="644"/>
      <c r="DH29" s="644"/>
      <c r="DI29" s="644"/>
      <c r="DJ29" s="644"/>
      <c r="DK29" s="645"/>
      <c r="DL29" s="632">
        <v>1926583</v>
      </c>
      <c r="DM29" s="644"/>
      <c r="DN29" s="644"/>
      <c r="DO29" s="644"/>
      <c r="DP29" s="644"/>
      <c r="DQ29" s="644"/>
      <c r="DR29" s="644"/>
      <c r="DS29" s="644"/>
      <c r="DT29" s="644"/>
      <c r="DU29" s="644"/>
      <c r="DV29" s="645"/>
      <c r="DW29" s="628">
        <v>12.9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4403382</v>
      </c>
      <c r="S30" s="624"/>
      <c r="T30" s="624"/>
      <c r="U30" s="624"/>
      <c r="V30" s="624"/>
      <c r="W30" s="624"/>
      <c r="X30" s="624"/>
      <c r="Y30" s="625"/>
      <c r="Z30" s="626">
        <v>16.5</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2053945</v>
      </c>
      <c r="CS30" s="624"/>
      <c r="CT30" s="624"/>
      <c r="CU30" s="624"/>
      <c r="CV30" s="624"/>
      <c r="CW30" s="624"/>
      <c r="CX30" s="624"/>
      <c r="CY30" s="625"/>
      <c r="CZ30" s="628">
        <v>7.8</v>
      </c>
      <c r="DA30" s="656"/>
      <c r="DB30" s="656"/>
      <c r="DC30" s="658"/>
      <c r="DD30" s="632">
        <v>2053945</v>
      </c>
      <c r="DE30" s="624"/>
      <c r="DF30" s="624"/>
      <c r="DG30" s="624"/>
      <c r="DH30" s="624"/>
      <c r="DI30" s="624"/>
      <c r="DJ30" s="624"/>
      <c r="DK30" s="625"/>
      <c r="DL30" s="632">
        <v>1831956</v>
      </c>
      <c r="DM30" s="624"/>
      <c r="DN30" s="624"/>
      <c r="DO30" s="624"/>
      <c r="DP30" s="624"/>
      <c r="DQ30" s="624"/>
      <c r="DR30" s="624"/>
      <c r="DS30" s="624"/>
      <c r="DT30" s="624"/>
      <c r="DU30" s="624"/>
      <c r="DV30" s="625"/>
      <c r="DW30" s="628">
        <v>12.3</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v>1148</v>
      </c>
      <c r="S31" s="624"/>
      <c r="T31" s="624"/>
      <c r="U31" s="624"/>
      <c r="V31" s="624"/>
      <c r="W31" s="624"/>
      <c r="X31" s="624"/>
      <c r="Y31" s="625"/>
      <c r="Z31" s="626">
        <v>0</v>
      </c>
      <c r="AA31" s="626"/>
      <c r="AB31" s="626"/>
      <c r="AC31" s="626"/>
      <c r="AD31" s="627">
        <v>1148</v>
      </c>
      <c r="AE31" s="627"/>
      <c r="AF31" s="627"/>
      <c r="AG31" s="627"/>
      <c r="AH31" s="627"/>
      <c r="AI31" s="627"/>
      <c r="AJ31" s="627"/>
      <c r="AK31" s="627"/>
      <c r="AL31" s="628">
        <v>0</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97.6</v>
      </c>
      <c r="BN31" s="667"/>
      <c r="BO31" s="667"/>
      <c r="BP31" s="667"/>
      <c r="BQ31" s="668"/>
      <c r="BR31" s="670">
        <v>99.2</v>
      </c>
      <c r="BS31" s="667"/>
      <c r="BT31" s="667"/>
      <c r="BU31" s="667"/>
      <c r="BV31" s="667"/>
      <c r="BW31" s="667"/>
      <c r="BX31" s="618">
        <v>97.4</v>
      </c>
      <c r="BY31" s="667"/>
      <c r="BZ31" s="667"/>
      <c r="CA31" s="667"/>
      <c r="CB31" s="668"/>
      <c r="CD31" s="663"/>
      <c r="CE31" s="664"/>
      <c r="CF31" s="620" t="s">
        <v>300</v>
      </c>
      <c r="CG31" s="621"/>
      <c r="CH31" s="621"/>
      <c r="CI31" s="621"/>
      <c r="CJ31" s="621"/>
      <c r="CK31" s="621"/>
      <c r="CL31" s="621"/>
      <c r="CM31" s="621"/>
      <c r="CN31" s="621"/>
      <c r="CO31" s="621"/>
      <c r="CP31" s="621"/>
      <c r="CQ31" s="622"/>
      <c r="CR31" s="623">
        <v>94630</v>
      </c>
      <c r="CS31" s="644"/>
      <c r="CT31" s="644"/>
      <c r="CU31" s="644"/>
      <c r="CV31" s="644"/>
      <c r="CW31" s="644"/>
      <c r="CX31" s="644"/>
      <c r="CY31" s="645"/>
      <c r="CZ31" s="628">
        <v>0.4</v>
      </c>
      <c r="DA31" s="656"/>
      <c r="DB31" s="656"/>
      <c r="DC31" s="658"/>
      <c r="DD31" s="632">
        <v>94630</v>
      </c>
      <c r="DE31" s="644"/>
      <c r="DF31" s="644"/>
      <c r="DG31" s="644"/>
      <c r="DH31" s="644"/>
      <c r="DI31" s="644"/>
      <c r="DJ31" s="644"/>
      <c r="DK31" s="645"/>
      <c r="DL31" s="632">
        <v>94627</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1796603</v>
      </c>
      <c r="S32" s="624"/>
      <c r="T32" s="624"/>
      <c r="U32" s="624"/>
      <c r="V32" s="624"/>
      <c r="W32" s="624"/>
      <c r="X32" s="624"/>
      <c r="Y32" s="625"/>
      <c r="Z32" s="626">
        <v>6.7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44"/>
      <c r="BI32" s="644"/>
      <c r="BJ32" s="644"/>
      <c r="BK32" s="644"/>
      <c r="BL32" s="644"/>
      <c r="BM32" s="629">
        <v>97.3</v>
      </c>
      <c r="BN32" s="644"/>
      <c r="BO32" s="644"/>
      <c r="BP32" s="644"/>
      <c r="BQ32" s="669"/>
      <c r="BR32" s="680">
        <v>99.2</v>
      </c>
      <c r="BS32" s="644"/>
      <c r="BT32" s="644"/>
      <c r="BU32" s="644"/>
      <c r="BV32" s="644"/>
      <c r="BW32" s="644"/>
      <c r="BX32" s="629">
        <v>97.1</v>
      </c>
      <c r="BY32" s="644"/>
      <c r="BZ32" s="644"/>
      <c r="CA32" s="644"/>
      <c r="CB32" s="669"/>
      <c r="CD32" s="665"/>
      <c r="CE32" s="666"/>
      <c r="CF32" s="620" t="s">
        <v>304</v>
      </c>
      <c r="CG32" s="621"/>
      <c r="CH32" s="621"/>
      <c r="CI32" s="621"/>
      <c r="CJ32" s="621"/>
      <c r="CK32" s="621"/>
      <c r="CL32" s="621"/>
      <c r="CM32" s="621"/>
      <c r="CN32" s="621"/>
      <c r="CO32" s="621"/>
      <c r="CP32" s="621"/>
      <c r="CQ32" s="622"/>
      <c r="CR32" s="623">
        <v>1548</v>
      </c>
      <c r="CS32" s="624"/>
      <c r="CT32" s="624"/>
      <c r="CU32" s="624"/>
      <c r="CV32" s="624"/>
      <c r="CW32" s="624"/>
      <c r="CX32" s="624"/>
      <c r="CY32" s="625"/>
      <c r="CZ32" s="628">
        <v>0</v>
      </c>
      <c r="DA32" s="656"/>
      <c r="DB32" s="656"/>
      <c r="DC32" s="658"/>
      <c r="DD32" s="632">
        <v>1548</v>
      </c>
      <c r="DE32" s="624"/>
      <c r="DF32" s="624"/>
      <c r="DG32" s="624"/>
      <c r="DH32" s="624"/>
      <c r="DI32" s="624"/>
      <c r="DJ32" s="624"/>
      <c r="DK32" s="625"/>
      <c r="DL32" s="632">
        <v>1548</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18843</v>
      </c>
      <c r="S33" s="624"/>
      <c r="T33" s="624"/>
      <c r="U33" s="624"/>
      <c r="V33" s="624"/>
      <c r="W33" s="624"/>
      <c r="X33" s="624"/>
      <c r="Y33" s="625"/>
      <c r="Z33" s="626">
        <v>0.1</v>
      </c>
      <c r="AA33" s="626"/>
      <c r="AB33" s="626"/>
      <c r="AC33" s="626"/>
      <c r="AD33" s="627">
        <v>5454</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99.3</v>
      </c>
      <c r="BH33" s="682"/>
      <c r="BI33" s="682"/>
      <c r="BJ33" s="682"/>
      <c r="BK33" s="682"/>
      <c r="BL33" s="682"/>
      <c r="BM33" s="683">
        <v>97.8</v>
      </c>
      <c r="BN33" s="682"/>
      <c r="BO33" s="682"/>
      <c r="BP33" s="682"/>
      <c r="BQ33" s="684"/>
      <c r="BR33" s="681">
        <v>99.2</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10057093</v>
      </c>
      <c r="CS33" s="644"/>
      <c r="CT33" s="644"/>
      <c r="CU33" s="644"/>
      <c r="CV33" s="644"/>
      <c r="CW33" s="644"/>
      <c r="CX33" s="644"/>
      <c r="CY33" s="645"/>
      <c r="CZ33" s="628">
        <v>38</v>
      </c>
      <c r="DA33" s="656"/>
      <c r="DB33" s="656"/>
      <c r="DC33" s="658"/>
      <c r="DD33" s="632">
        <v>7116894</v>
      </c>
      <c r="DE33" s="644"/>
      <c r="DF33" s="644"/>
      <c r="DG33" s="644"/>
      <c r="DH33" s="644"/>
      <c r="DI33" s="644"/>
      <c r="DJ33" s="644"/>
      <c r="DK33" s="645"/>
      <c r="DL33" s="632">
        <v>4986668</v>
      </c>
      <c r="DM33" s="644"/>
      <c r="DN33" s="644"/>
      <c r="DO33" s="644"/>
      <c r="DP33" s="644"/>
      <c r="DQ33" s="644"/>
      <c r="DR33" s="644"/>
      <c r="DS33" s="644"/>
      <c r="DT33" s="644"/>
      <c r="DU33" s="644"/>
      <c r="DV33" s="645"/>
      <c r="DW33" s="628">
        <v>33.4</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561185</v>
      </c>
      <c r="S34" s="624"/>
      <c r="T34" s="624"/>
      <c r="U34" s="624"/>
      <c r="V34" s="624"/>
      <c r="W34" s="624"/>
      <c r="X34" s="624"/>
      <c r="Y34" s="625"/>
      <c r="Z34" s="626">
        <v>2.1</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3679989</v>
      </c>
      <c r="CS34" s="624"/>
      <c r="CT34" s="624"/>
      <c r="CU34" s="624"/>
      <c r="CV34" s="624"/>
      <c r="CW34" s="624"/>
      <c r="CX34" s="624"/>
      <c r="CY34" s="625"/>
      <c r="CZ34" s="628">
        <v>13.9</v>
      </c>
      <c r="DA34" s="656"/>
      <c r="DB34" s="656"/>
      <c r="DC34" s="658"/>
      <c r="DD34" s="632">
        <v>2385271</v>
      </c>
      <c r="DE34" s="624"/>
      <c r="DF34" s="624"/>
      <c r="DG34" s="624"/>
      <c r="DH34" s="624"/>
      <c r="DI34" s="624"/>
      <c r="DJ34" s="624"/>
      <c r="DK34" s="625"/>
      <c r="DL34" s="632">
        <v>1495697</v>
      </c>
      <c r="DM34" s="624"/>
      <c r="DN34" s="624"/>
      <c r="DO34" s="624"/>
      <c r="DP34" s="624"/>
      <c r="DQ34" s="624"/>
      <c r="DR34" s="624"/>
      <c r="DS34" s="624"/>
      <c r="DT34" s="624"/>
      <c r="DU34" s="624"/>
      <c r="DV34" s="625"/>
      <c r="DW34" s="628">
        <v>10</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861558</v>
      </c>
      <c r="S35" s="624"/>
      <c r="T35" s="624"/>
      <c r="U35" s="624"/>
      <c r="V35" s="624"/>
      <c r="W35" s="624"/>
      <c r="X35" s="624"/>
      <c r="Y35" s="625"/>
      <c r="Z35" s="626">
        <v>3.2</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213620</v>
      </c>
      <c r="CS35" s="644"/>
      <c r="CT35" s="644"/>
      <c r="CU35" s="644"/>
      <c r="CV35" s="644"/>
      <c r="CW35" s="644"/>
      <c r="CX35" s="644"/>
      <c r="CY35" s="645"/>
      <c r="CZ35" s="628">
        <v>0.8</v>
      </c>
      <c r="DA35" s="656"/>
      <c r="DB35" s="656"/>
      <c r="DC35" s="658"/>
      <c r="DD35" s="632">
        <v>166183</v>
      </c>
      <c r="DE35" s="644"/>
      <c r="DF35" s="644"/>
      <c r="DG35" s="644"/>
      <c r="DH35" s="644"/>
      <c r="DI35" s="644"/>
      <c r="DJ35" s="644"/>
      <c r="DK35" s="645"/>
      <c r="DL35" s="632">
        <v>166090</v>
      </c>
      <c r="DM35" s="644"/>
      <c r="DN35" s="644"/>
      <c r="DO35" s="644"/>
      <c r="DP35" s="644"/>
      <c r="DQ35" s="644"/>
      <c r="DR35" s="644"/>
      <c r="DS35" s="644"/>
      <c r="DT35" s="644"/>
      <c r="DU35" s="644"/>
      <c r="DV35" s="645"/>
      <c r="DW35" s="628">
        <v>1.1000000000000001</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326099</v>
      </c>
      <c r="S36" s="624"/>
      <c r="T36" s="624"/>
      <c r="U36" s="624"/>
      <c r="V36" s="624"/>
      <c r="W36" s="624"/>
      <c r="X36" s="624"/>
      <c r="Y36" s="625"/>
      <c r="Z36" s="626">
        <v>1.2</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3433106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135619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2525079</v>
      </c>
      <c r="CS36" s="624"/>
      <c r="CT36" s="624"/>
      <c r="CU36" s="624"/>
      <c r="CV36" s="624"/>
      <c r="CW36" s="624"/>
      <c r="CX36" s="624"/>
      <c r="CY36" s="625"/>
      <c r="CZ36" s="628">
        <v>9.5</v>
      </c>
      <c r="DA36" s="656"/>
      <c r="DB36" s="656"/>
      <c r="DC36" s="658"/>
      <c r="DD36" s="632">
        <v>2056797</v>
      </c>
      <c r="DE36" s="624"/>
      <c r="DF36" s="624"/>
      <c r="DG36" s="624"/>
      <c r="DH36" s="624"/>
      <c r="DI36" s="624"/>
      <c r="DJ36" s="624"/>
      <c r="DK36" s="625"/>
      <c r="DL36" s="632">
        <v>1289249</v>
      </c>
      <c r="DM36" s="624"/>
      <c r="DN36" s="624"/>
      <c r="DO36" s="624"/>
      <c r="DP36" s="624"/>
      <c r="DQ36" s="624"/>
      <c r="DR36" s="624"/>
      <c r="DS36" s="624"/>
      <c r="DT36" s="624"/>
      <c r="DU36" s="624"/>
      <c r="DV36" s="625"/>
      <c r="DW36" s="628">
        <v>8.6</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459357</v>
      </c>
      <c r="S37" s="624"/>
      <c r="T37" s="624"/>
      <c r="U37" s="624"/>
      <c r="V37" s="624"/>
      <c r="W37" s="624"/>
      <c r="X37" s="624"/>
      <c r="Y37" s="625"/>
      <c r="Z37" s="626">
        <v>1.7</v>
      </c>
      <c r="AA37" s="626"/>
      <c r="AB37" s="626"/>
      <c r="AC37" s="626"/>
      <c r="AD37" s="627">
        <v>6617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478910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47711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366487</v>
      </c>
      <c r="CS37" s="644"/>
      <c r="CT37" s="644"/>
      <c r="CU37" s="644"/>
      <c r="CV37" s="644"/>
      <c r="CW37" s="644"/>
      <c r="CX37" s="644"/>
      <c r="CY37" s="645"/>
      <c r="CZ37" s="628">
        <v>1.4</v>
      </c>
      <c r="DA37" s="656"/>
      <c r="DB37" s="656"/>
      <c r="DC37" s="658"/>
      <c r="DD37" s="632">
        <v>199372</v>
      </c>
      <c r="DE37" s="644"/>
      <c r="DF37" s="644"/>
      <c r="DG37" s="644"/>
      <c r="DH37" s="644"/>
      <c r="DI37" s="644"/>
      <c r="DJ37" s="644"/>
      <c r="DK37" s="645"/>
      <c r="DL37" s="632">
        <v>199344</v>
      </c>
      <c r="DM37" s="644"/>
      <c r="DN37" s="644"/>
      <c r="DO37" s="644"/>
      <c r="DP37" s="644"/>
      <c r="DQ37" s="644"/>
      <c r="DR37" s="644"/>
      <c r="DS37" s="644"/>
      <c r="DT37" s="644"/>
      <c r="DU37" s="644"/>
      <c r="DV37" s="645"/>
      <c r="DW37" s="628">
        <v>1.3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1407400</v>
      </c>
      <c r="S38" s="624"/>
      <c r="T38" s="624"/>
      <c r="U38" s="624"/>
      <c r="V38" s="624"/>
      <c r="W38" s="624"/>
      <c r="X38" s="624"/>
      <c r="Y38" s="625"/>
      <c r="Z38" s="626">
        <v>5.3</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357180</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5701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2590442</v>
      </c>
      <c r="CS38" s="624"/>
      <c r="CT38" s="624"/>
      <c r="CU38" s="624"/>
      <c r="CV38" s="624"/>
      <c r="CW38" s="624"/>
      <c r="CX38" s="624"/>
      <c r="CY38" s="625"/>
      <c r="CZ38" s="628">
        <v>9.8000000000000007</v>
      </c>
      <c r="DA38" s="656"/>
      <c r="DB38" s="656"/>
      <c r="DC38" s="658"/>
      <c r="DD38" s="632">
        <v>2158981</v>
      </c>
      <c r="DE38" s="624"/>
      <c r="DF38" s="624"/>
      <c r="DG38" s="624"/>
      <c r="DH38" s="624"/>
      <c r="DI38" s="624"/>
      <c r="DJ38" s="624"/>
      <c r="DK38" s="625"/>
      <c r="DL38" s="632">
        <v>2035632</v>
      </c>
      <c r="DM38" s="624"/>
      <c r="DN38" s="624"/>
      <c r="DO38" s="624"/>
      <c r="DP38" s="624"/>
      <c r="DQ38" s="624"/>
      <c r="DR38" s="624"/>
      <c r="DS38" s="624"/>
      <c r="DT38" s="624"/>
      <c r="DU38" s="624"/>
      <c r="DV38" s="625"/>
      <c r="DW38" s="628">
        <v>13.6</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6574</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7997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801301</v>
      </c>
      <c r="CS39" s="644"/>
      <c r="CT39" s="644"/>
      <c r="CU39" s="644"/>
      <c r="CV39" s="644"/>
      <c r="CW39" s="644"/>
      <c r="CX39" s="644"/>
      <c r="CY39" s="645"/>
      <c r="CZ39" s="628">
        <v>3</v>
      </c>
      <c r="DA39" s="656"/>
      <c r="DB39" s="656"/>
      <c r="DC39" s="658"/>
      <c r="DD39" s="632">
        <v>243000</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67300</v>
      </c>
      <c r="S40" s="624"/>
      <c r="T40" s="624"/>
      <c r="U40" s="624"/>
      <c r="V40" s="624"/>
      <c r="W40" s="624"/>
      <c r="X40" s="624"/>
      <c r="Y40" s="625"/>
      <c r="Z40" s="626">
        <v>0.3</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246662</v>
      </c>
      <c r="CS40" s="624"/>
      <c r="CT40" s="624"/>
      <c r="CU40" s="624"/>
      <c r="CV40" s="624"/>
      <c r="CW40" s="624"/>
      <c r="CX40" s="624"/>
      <c r="CY40" s="625"/>
      <c r="CZ40" s="628">
        <v>0.9</v>
      </c>
      <c r="DA40" s="656"/>
      <c r="DB40" s="656"/>
      <c r="DC40" s="658"/>
      <c r="DD40" s="632">
        <v>106662</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26643854</v>
      </c>
      <c r="S41" s="696"/>
      <c r="T41" s="696"/>
      <c r="U41" s="696"/>
      <c r="V41" s="696"/>
      <c r="W41" s="696"/>
      <c r="X41" s="696"/>
      <c r="Y41" s="700"/>
      <c r="Z41" s="701">
        <v>100</v>
      </c>
      <c r="AA41" s="701"/>
      <c r="AB41" s="701"/>
      <c r="AC41" s="701"/>
      <c r="AD41" s="702">
        <v>14852549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486719</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2103723</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507</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2833978</v>
      </c>
      <c r="CS42" s="644"/>
      <c r="CT42" s="644"/>
      <c r="CU42" s="644"/>
      <c r="CV42" s="644"/>
      <c r="CW42" s="644"/>
      <c r="CX42" s="644"/>
      <c r="CY42" s="645"/>
      <c r="CZ42" s="628">
        <v>10.7</v>
      </c>
      <c r="DA42" s="656"/>
      <c r="DB42" s="656"/>
      <c r="DC42" s="658"/>
      <c r="DD42" s="632">
        <v>717704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48939</v>
      </c>
      <c r="CS43" s="644"/>
      <c r="CT43" s="644"/>
      <c r="CU43" s="644"/>
      <c r="CV43" s="644"/>
      <c r="CW43" s="644"/>
      <c r="CX43" s="644"/>
      <c r="CY43" s="645"/>
      <c r="CZ43" s="628">
        <v>0.2</v>
      </c>
      <c r="DA43" s="656"/>
      <c r="DB43" s="656"/>
      <c r="DC43" s="658"/>
      <c r="DD43" s="632">
        <v>12394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2833978</v>
      </c>
      <c r="CS44" s="624"/>
      <c r="CT44" s="624"/>
      <c r="CU44" s="624"/>
      <c r="CV44" s="624"/>
      <c r="CW44" s="624"/>
      <c r="CX44" s="624"/>
      <c r="CY44" s="625"/>
      <c r="CZ44" s="628">
        <v>10.7</v>
      </c>
      <c r="DA44" s="629"/>
      <c r="DB44" s="629"/>
      <c r="DC44" s="635"/>
      <c r="DD44" s="632">
        <v>717704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855748</v>
      </c>
      <c r="CS45" s="644"/>
      <c r="CT45" s="644"/>
      <c r="CU45" s="644"/>
      <c r="CV45" s="644"/>
      <c r="CW45" s="644"/>
      <c r="CX45" s="644"/>
      <c r="CY45" s="645"/>
      <c r="CZ45" s="628">
        <v>3.2</v>
      </c>
      <c r="DA45" s="656"/>
      <c r="DB45" s="656"/>
      <c r="DC45" s="658"/>
      <c r="DD45" s="632">
        <v>62510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1634036</v>
      </c>
      <c r="CS46" s="624"/>
      <c r="CT46" s="624"/>
      <c r="CU46" s="624"/>
      <c r="CV46" s="624"/>
      <c r="CW46" s="624"/>
      <c r="CX46" s="624"/>
      <c r="CY46" s="625"/>
      <c r="CZ46" s="628">
        <v>6.2</v>
      </c>
      <c r="DA46" s="629"/>
      <c r="DB46" s="629"/>
      <c r="DC46" s="635"/>
      <c r="DD46" s="632">
        <v>645976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121</v>
      </c>
      <c r="CS47" s="644"/>
      <c r="CT47" s="644"/>
      <c r="CU47" s="644"/>
      <c r="CV47" s="644"/>
      <c r="CW47" s="644"/>
      <c r="CX47" s="644"/>
      <c r="CY47" s="645"/>
      <c r="CZ47" s="628" t="s">
        <v>121</v>
      </c>
      <c r="DA47" s="656"/>
      <c r="DB47" s="656"/>
      <c r="DC47" s="658"/>
      <c r="DD47" s="632" t="s">
        <v>121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26453599</v>
      </c>
      <c r="CS49" s="682"/>
      <c r="CT49" s="682"/>
      <c r="CU49" s="682"/>
      <c r="CV49" s="682"/>
      <c r="CW49" s="682"/>
      <c r="CX49" s="682"/>
      <c r="CY49" s="711"/>
      <c r="CZ49" s="703">
        <v>100</v>
      </c>
      <c r="DA49" s="712"/>
      <c r="DB49" s="712"/>
      <c r="DC49" s="713"/>
      <c r="DD49" s="714">
        <v>17220425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TDJnu624C8QZLsSUqVRWpXExcRVKaVkx0e1u0oxzaYTb7UXlb1985o5mbfYlyi8wATdnhT9epQfkFsDOtMGA==" saltValue="MLv1oDHk8ivzsPFp1nye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26684</v>
      </c>
      <c r="R7" s="753"/>
      <c r="S7" s="753"/>
      <c r="T7" s="753"/>
      <c r="U7" s="753"/>
      <c r="V7" s="753">
        <v>26493</v>
      </c>
      <c r="W7" s="753"/>
      <c r="X7" s="753"/>
      <c r="Y7" s="753"/>
      <c r="Z7" s="753"/>
      <c r="AA7" s="753">
        <v>190</v>
      </c>
      <c r="AB7" s="753"/>
      <c r="AC7" s="753"/>
      <c r="AD7" s="753"/>
      <c r="AE7" s="754"/>
      <c r="AF7" s="755">
        <v>103</v>
      </c>
      <c r="AG7" s="756"/>
      <c r="AH7" s="756"/>
      <c r="AI7" s="756"/>
      <c r="AJ7" s="757"/>
      <c r="AK7" s="758">
        <v>862</v>
      </c>
      <c r="AL7" s="759"/>
      <c r="AM7" s="759"/>
      <c r="AN7" s="759"/>
      <c r="AO7" s="759"/>
      <c r="AP7" s="759">
        <v>23668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33</v>
      </c>
      <c r="CI7" s="744"/>
      <c r="CJ7" s="744"/>
      <c r="CK7" s="744"/>
      <c r="CL7" s="745"/>
      <c r="CM7" s="743">
        <v>475</v>
      </c>
      <c r="CN7" s="744"/>
      <c r="CO7" s="744"/>
      <c r="CP7" s="744"/>
      <c r="CQ7" s="745"/>
      <c r="CR7" s="743">
        <v>13</v>
      </c>
      <c r="CS7" s="744"/>
      <c r="CT7" s="744"/>
      <c r="CU7" s="744"/>
      <c r="CV7" s="745"/>
      <c r="CW7" s="743" t="s">
        <v>561</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9</v>
      </c>
      <c r="R8" s="784"/>
      <c r="S8" s="784"/>
      <c r="T8" s="784"/>
      <c r="U8" s="784"/>
      <c r="V8" s="784">
        <v>9</v>
      </c>
      <c r="W8" s="784"/>
      <c r="X8" s="784"/>
      <c r="Y8" s="784"/>
      <c r="Z8" s="784"/>
      <c r="AA8" s="784">
        <v>0</v>
      </c>
      <c r="AB8" s="784"/>
      <c r="AC8" s="784"/>
      <c r="AD8" s="784"/>
      <c r="AE8" s="785"/>
      <c r="AF8" s="786" t="s">
        <v>121</v>
      </c>
      <c r="AG8" s="787"/>
      <c r="AH8" s="787"/>
      <c r="AI8" s="787"/>
      <c r="AJ8" s="788"/>
      <c r="AK8" s="769">
        <v>4</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0</v>
      </c>
      <c r="CI8" s="777"/>
      <c r="CJ8" s="777"/>
      <c r="CK8" s="777"/>
      <c r="CL8" s="778"/>
      <c r="CM8" s="776">
        <v>18</v>
      </c>
      <c r="CN8" s="777"/>
      <c r="CO8" s="777"/>
      <c r="CP8" s="777"/>
      <c r="CQ8" s="778"/>
      <c r="CR8" s="776">
        <v>10</v>
      </c>
      <c r="CS8" s="777"/>
      <c r="CT8" s="777"/>
      <c r="CU8" s="777"/>
      <c r="CV8" s="778"/>
      <c r="CW8" s="776">
        <v>120</v>
      </c>
      <c r="CX8" s="777"/>
      <c r="CY8" s="777"/>
      <c r="CZ8" s="777"/>
      <c r="DA8" s="778"/>
      <c r="DB8" s="776" t="s">
        <v>561</v>
      </c>
      <c r="DC8" s="777"/>
      <c r="DD8" s="777"/>
      <c r="DE8" s="777"/>
      <c r="DF8" s="778"/>
      <c r="DG8" s="776" t="s">
        <v>561</v>
      </c>
      <c r="DH8" s="777"/>
      <c r="DI8" s="777"/>
      <c r="DJ8" s="777"/>
      <c r="DK8" s="778"/>
      <c r="DL8" s="776" t="s">
        <v>561</v>
      </c>
      <c r="DM8" s="777"/>
      <c r="DN8" s="777"/>
      <c r="DO8" s="777"/>
      <c r="DP8" s="778"/>
      <c r="DQ8" s="776" t="s">
        <v>561</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26688</v>
      </c>
      <c r="R23" s="793"/>
      <c r="S23" s="793"/>
      <c r="T23" s="793"/>
      <c r="U23" s="793"/>
      <c r="V23" s="793">
        <v>26498</v>
      </c>
      <c r="W23" s="793"/>
      <c r="X23" s="793"/>
      <c r="Y23" s="793"/>
      <c r="Z23" s="793"/>
      <c r="AA23" s="793">
        <v>190</v>
      </c>
      <c r="AB23" s="793"/>
      <c r="AC23" s="793"/>
      <c r="AD23" s="793"/>
      <c r="AE23" s="794"/>
      <c r="AF23" s="795">
        <v>103</v>
      </c>
      <c r="AG23" s="793"/>
      <c r="AH23" s="793"/>
      <c r="AI23" s="793"/>
      <c r="AJ23" s="796"/>
      <c r="AK23" s="797"/>
      <c r="AL23" s="798"/>
      <c r="AM23" s="798"/>
      <c r="AN23" s="798"/>
      <c r="AO23" s="798"/>
      <c r="AP23" s="793">
        <v>23668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5654</v>
      </c>
      <c r="R28" s="823"/>
      <c r="S28" s="823"/>
      <c r="T28" s="823"/>
      <c r="U28" s="823"/>
      <c r="V28" s="823">
        <v>5519</v>
      </c>
      <c r="W28" s="823"/>
      <c r="X28" s="823"/>
      <c r="Y28" s="823"/>
      <c r="Z28" s="823"/>
      <c r="AA28" s="823">
        <v>136</v>
      </c>
      <c r="AB28" s="823"/>
      <c r="AC28" s="823"/>
      <c r="AD28" s="823"/>
      <c r="AE28" s="824"/>
      <c r="AF28" s="825">
        <v>136</v>
      </c>
      <c r="AG28" s="823"/>
      <c r="AH28" s="823"/>
      <c r="AI28" s="823"/>
      <c r="AJ28" s="826"/>
      <c r="AK28" s="827">
        <v>487</v>
      </c>
      <c r="AL28" s="828"/>
      <c r="AM28" s="828"/>
      <c r="AN28" s="828"/>
      <c r="AO28" s="828"/>
      <c r="AP28" s="828" t="s">
        <v>552</v>
      </c>
      <c r="AQ28" s="828"/>
      <c r="AR28" s="828"/>
      <c r="AS28" s="828"/>
      <c r="AT28" s="828"/>
      <c r="AU28" s="828" t="s">
        <v>552</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6</v>
      </c>
      <c r="R29" s="784"/>
      <c r="S29" s="784"/>
      <c r="T29" s="784"/>
      <c r="U29" s="784"/>
      <c r="V29" s="784">
        <v>6</v>
      </c>
      <c r="W29" s="784"/>
      <c r="X29" s="784"/>
      <c r="Y29" s="784"/>
      <c r="Z29" s="784"/>
      <c r="AA29" s="784" t="s">
        <v>552</v>
      </c>
      <c r="AB29" s="784"/>
      <c r="AC29" s="784"/>
      <c r="AD29" s="784"/>
      <c r="AE29" s="785"/>
      <c r="AF29" s="786" t="s">
        <v>121</v>
      </c>
      <c r="AG29" s="787"/>
      <c r="AH29" s="787"/>
      <c r="AI29" s="787"/>
      <c r="AJ29" s="788"/>
      <c r="AK29" s="834">
        <v>4</v>
      </c>
      <c r="AL29" s="830"/>
      <c r="AM29" s="830"/>
      <c r="AN29" s="830"/>
      <c r="AO29" s="830"/>
      <c r="AP29" s="830" t="s">
        <v>552</v>
      </c>
      <c r="AQ29" s="830"/>
      <c r="AR29" s="830"/>
      <c r="AS29" s="830"/>
      <c r="AT29" s="830"/>
      <c r="AU29" s="830" t="s">
        <v>552</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6142</v>
      </c>
      <c r="R30" s="784"/>
      <c r="S30" s="784"/>
      <c r="T30" s="784"/>
      <c r="U30" s="784"/>
      <c r="V30" s="784">
        <v>6081</v>
      </c>
      <c r="W30" s="784"/>
      <c r="X30" s="784"/>
      <c r="Y30" s="784"/>
      <c r="Z30" s="784"/>
      <c r="AA30" s="784">
        <v>61</v>
      </c>
      <c r="AB30" s="784"/>
      <c r="AC30" s="784"/>
      <c r="AD30" s="784"/>
      <c r="AE30" s="785"/>
      <c r="AF30" s="786">
        <v>61</v>
      </c>
      <c r="AG30" s="787"/>
      <c r="AH30" s="787"/>
      <c r="AI30" s="787"/>
      <c r="AJ30" s="788"/>
      <c r="AK30" s="834">
        <v>1030</v>
      </c>
      <c r="AL30" s="830"/>
      <c r="AM30" s="830"/>
      <c r="AN30" s="830"/>
      <c r="AO30" s="830"/>
      <c r="AP30" s="830" t="s">
        <v>552</v>
      </c>
      <c r="AQ30" s="830"/>
      <c r="AR30" s="830"/>
      <c r="AS30" s="830"/>
      <c r="AT30" s="830"/>
      <c r="AU30" s="830" t="s">
        <v>552</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67</v>
      </c>
      <c r="R31" s="784"/>
      <c r="S31" s="784"/>
      <c r="T31" s="784"/>
      <c r="U31" s="784"/>
      <c r="V31" s="784">
        <v>67</v>
      </c>
      <c r="W31" s="784"/>
      <c r="X31" s="784"/>
      <c r="Y31" s="784"/>
      <c r="Z31" s="784"/>
      <c r="AA31" s="784" t="s">
        <v>552</v>
      </c>
      <c r="AB31" s="784"/>
      <c r="AC31" s="784"/>
      <c r="AD31" s="784"/>
      <c r="AE31" s="785"/>
      <c r="AF31" s="786" t="s">
        <v>121</v>
      </c>
      <c r="AG31" s="787"/>
      <c r="AH31" s="787"/>
      <c r="AI31" s="787"/>
      <c r="AJ31" s="788"/>
      <c r="AK31" s="834">
        <v>19</v>
      </c>
      <c r="AL31" s="830"/>
      <c r="AM31" s="830"/>
      <c r="AN31" s="830"/>
      <c r="AO31" s="830"/>
      <c r="AP31" s="830" t="s">
        <v>552</v>
      </c>
      <c r="AQ31" s="830"/>
      <c r="AR31" s="830"/>
      <c r="AS31" s="830"/>
      <c r="AT31" s="830"/>
      <c r="AU31" s="830" t="s">
        <v>552</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44</v>
      </c>
      <c r="R32" s="784"/>
      <c r="S32" s="784"/>
      <c r="T32" s="784"/>
      <c r="U32" s="784"/>
      <c r="V32" s="784">
        <v>25</v>
      </c>
      <c r="W32" s="784"/>
      <c r="X32" s="784"/>
      <c r="Y32" s="784"/>
      <c r="Z32" s="784"/>
      <c r="AA32" s="784">
        <v>19</v>
      </c>
      <c r="AB32" s="784"/>
      <c r="AC32" s="784"/>
      <c r="AD32" s="784"/>
      <c r="AE32" s="785"/>
      <c r="AF32" s="786">
        <v>19</v>
      </c>
      <c r="AG32" s="787"/>
      <c r="AH32" s="787"/>
      <c r="AI32" s="787"/>
      <c r="AJ32" s="788"/>
      <c r="AK32" s="834" t="s">
        <v>552</v>
      </c>
      <c r="AL32" s="830"/>
      <c r="AM32" s="830"/>
      <c r="AN32" s="830"/>
      <c r="AO32" s="830"/>
      <c r="AP32" s="830" t="s">
        <v>552</v>
      </c>
      <c r="AQ32" s="830"/>
      <c r="AR32" s="830"/>
      <c r="AS32" s="830"/>
      <c r="AT32" s="830"/>
      <c r="AU32" s="830" t="s">
        <v>552</v>
      </c>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1187</v>
      </c>
      <c r="R33" s="784"/>
      <c r="S33" s="784"/>
      <c r="T33" s="784"/>
      <c r="U33" s="784"/>
      <c r="V33" s="784">
        <v>1187</v>
      </c>
      <c r="W33" s="784"/>
      <c r="X33" s="784"/>
      <c r="Y33" s="784"/>
      <c r="Z33" s="784"/>
      <c r="AA33" s="784">
        <v>0</v>
      </c>
      <c r="AB33" s="784"/>
      <c r="AC33" s="784"/>
      <c r="AD33" s="784"/>
      <c r="AE33" s="785"/>
      <c r="AF33" s="786">
        <v>0</v>
      </c>
      <c r="AG33" s="787"/>
      <c r="AH33" s="787"/>
      <c r="AI33" s="787"/>
      <c r="AJ33" s="788"/>
      <c r="AK33" s="834">
        <v>303</v>
      </c>
      <c r="AL33" s="830"/>
      <c r="AM33" s="830"/>
      <c r="AN33" s="830"/>
      <c r="AO33" s="830"/>
      <c r="AP33" s="830" t="s">
        <v>552</v>
      </c>
      <c r="AQ33" s="830"/>
      <c r="AR33" s="830"/>
      <c r="AS33" s="830"/>
      <c r="AT33" s="830"/>
      <c r="AU33" s="830" t="s">
        <v>552</v>
      </c>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7418</v>
      </c>
      <c r="R34" s="784"/>
      <c r="S34" s="784"/>
      <c r="T34" s="784"/>
      <c r="U34" s="784"/>
      <c r="V34" s="784">
        <v>7402</v>
      </c>
      <c r="W34" s="784"/>
      <c r="X34" s="784"/>
      <c r="Y34" s="784"/>
      <c r="Z34" s="784"/>
      <c r="AA34" s="784">
        <v>16</v>
      </c>
      <c r="AB34" s="784"/>
      <c r="AC34" s="784"/>
      <c r="AD34" s="784"/>
      <c r="AE34" s="785"/>
      <c r="AF34" s="786">
        <v>6774</v>
      </c>
      <c r="AG34" s="787"/>
      <c r="AH34" s="787"/>
      <c r="AI34" s="787"/>
      <c r="AJ34" s="788"/>
      <c r="AK34" s="834">
        <v>357</v>
      </c>
      <c r="AL34" s="830"/>
      <c r="AM34" s="830"/>
      <c r="AN34" s="830"/>
      <c r="AO34" s="830"/>
      <c r="AP34" s="830">
        <v>4824</v>
      </c>
      <c r="AQ34" s="830"/>
      <c r="AR34" s="830"/>
      <c r="AS34" s="830"/>
      <c r="AT34" s="830"/>
      <c r="AU34" s="830">
        <v>2480</v>
      </c>
      <c r="AV34" s="830"/>
      <c r="AW34" s="830"/>
      <c r="AX34" s="830"/>
      <c r="AY34" s="830"/>
      <c r="AZ34" s="831" t="s">
        <v>567</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397</v>
      </c>
      <c r="C35" s="781"/>
      <c r="D35" s="781"/>
      <c r="E35" s="781"/>
      <c r="F35" s="781"/>
      <c r="G35" s="781"/>
      <c r="H35" s="781"/>
      <c r="I35" s="781"/>
      <c r="J35" s="781"/>
      <c r="K35" s="781"/>
      <c r="L35" s="781"/>
      <c r="M35" s="781"/>
      <c r="N35" s="781"/>
      <c r="O35" s="781"/>
      <c r="P35" s="782"/>
      <c r="Q35" s="783">
        <v>996</v>
      </c>
      <c r="R35" s="784"/>
      <c r="S35" s="784"/>
      <c r="T35" s="784"/>
      <c r="U35" s="784"/>
      <c r="V35" s="784">
        <v>996</v>
      </c>
      <c r="W35" s="784"/>
      <c r="X35" s="784"/>
      <c r="Y35" s="784"/>
      <c r="Z35" s="784"/>
      <c r="AA35" s="784" t="s">
        <v>552</v>
      </c>
      <c r="AB35" s="784"/>
      <c r="AC35" s="784"/>
      <c r="AD35" s="784"/>
      <c r="AE35" s="785"/>
      <c r="AF35" s="786">
        <v>42</v>
      </c>
      <c r="AG35" s="787"/>
      <c r="AH35" s="787"/>
      <c r="AI35" s="787"/>
      <c r="AJ35" s="788"/>
      <c r="AK35" s="834">
        <v>479</v>
      </c>
      <c r="AL35" s="830"/>
      <c r="AM35" s="830"/>
      <c r="AN35" s="830"/>
      <c r="AO35" s="830"/>
      <c r="AP35" s="830">
        <v>6804</v>
      </c>
      <c r="AQ35" s="830"/>
      <c r="AR35" s="830"/>
      <c r="AS35" s="830"/>
      <c r="AT35" s="830"/>
      <c r="AU35" s="830">
        <v>3592</v>
      </c>
      <c r="AV35" s="830"/>
      <c r="AW35" s="830"/>
      <c r="AX35" s="830"/>
      <c r="AY35" s="830"/>
      <c r="AZ35" s="831" t="s">
        <v>567</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398</v>
      </c>
      <c r="C36" s="781"/>
      <c r="D36" s="781"/>
      <c r="E36" s="781"/>
      <c r="F36" s="781"/>
      <c r="G36" s="781"/>
      <c r="H36" s="781"/>
      <c r="I36" s="781"/>
      <c r="J36" s="781"/>
      <c r="K36" s="781"/>
      <c r="L36" s="781"/>
      <c r="M36" s="781"/>
      <c r="N36" s="781"/>
      <c r="O36" s="781"/>
      <c r="P36" s="782"/>
      <c r="Q36" s="783">
        <v>187</v>
      </c>
      <c r="R36" s="784"/>
      <c r="S36" s="784"/>
      <c r="T36" s="784"/>
      <c r="U36" s="784"/>
      <c r="V36" s="784">
        <v>12</v>
      </c>
      <c r="W36" s="784"/>
      <c r="X36" s="784"/>
      <c r="Y36" s="784"/>
      <c r="Z36" s="784"/>
      <c r="AA36" s="784">
        <v>175</v>
      </c>
      <c r="AB36" s="784"/>
      <c r="AC36" s="784"/>
      <c r="AD36" s="784"/>
      <c r="AE36" s="785"/>
      <c r="AF36" s="786">
        <v>175</v>
      </c>
      <c r="AG36" s="787"/>
      <c r="AH36" s="787"/>
      <c r="AI36" s="787"/>
      <c r="AJ36" s="788"/>
      <c r="AK36" s="834" t="s">
        <v>552</v>
      </c>
      <c r="AL36" s="830"/>
      <c r="AM36" s="830"/>
      <c r="AN36" s="830"/>
      <c r="AO36" s="830"/>
      <c r="AP36" s="830">
        <v>86</v>
      </c>
      <c r="AQ36" s="830"/>
      <c r="AR36" s="830"/>
      <c r="AS36" s="830"/>
      <c r="AT36" s="830"/>
      <c r="AU36" s="830" t="s">
        <v>552</v>
      </c>
      <c r="AV36" s="830"/>
      <c r="AW36" s="830"/>
      <c r="AX36" s="830"/>
      <c r="AY36" s="830"/>
      <c r="AZ36" s="831" t="s">
        <v>567</v>
      </c>
      <c r="BA36" s="831"/>
      <c r="BB36" s="831"/>
      <c r="BC36" s="831"/>
      <c r="BD36" s="831"/>
      <c r="BE36" s="832" t="s">
        <v>399</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400</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401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7206</v>
      </c>
      <c r="AG63" s="844"/>
      <c r="AH63" s="844"/>
      <c r="AI63" s="844"/>
      <c r="AJ63" s="845"/>
      <c r="AK63" s="846"/>
      <c r="AL63" s="841"/>
      <c r="AM63" s="841"/>
      <c r="AN63" s="841"/>
      <c r="AO63" s="841"/>
      <c r="AP63" s="844">
        <v>11714</v>
      </c>
      <c r="AQ63" s="844"/>
      <c r="AR63" s="844"/>
      <c r="AS63" s="844"/>
      <c r="AT63" s="844"/>
      <c r="AU63" s="844">
        <v>6072</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403</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404</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726</v>
      </c>
      <c r="R68" s="866"/>
      <c r="S68" s="866"/>
      <c r="T68" s="866"/>
      <c r="U68" s="866"/>
      <c r="V68" s="866">
        <v>726</v>
      </c>
      <c r="W68" s="866"/>
      <c r="X68" s="866"/>
      <c r="Y68" s="866"/>
      <c r="Z68" s="866"/>
      <c r="AA68" s="866">
        <v>0</v>
      </c>
      <c r="AB68" s="866"/>
      <c r="AC68" s="866"/>
      <c r="AD68" s="866"/>
      <c r="AE68" s="866"/>
      <c r="AF68" s="866">
        <v>0</v>
      </c>
      <c r="AG68" s="866"/>
      <c r="AH68" s="866"/>
      <c r="AI68" s="866"/>
      <c r="AJ68" s="866"/>
      <c r="AK68" s="866" t="s">
        <v>561</v>
      </c>
      <c r="AL68" s="866"/>
      <c r="AM68" s="866"/>
      <c r="AN68" s="866"/>
      <c r="AO68" s="866"/>
      <c r="AP68" s="866">
        <v>2129</v>
      </c>
      <c r="AQ68" s="866"/>
      <c r="AR68" s="866"/>
      <c r="AS68" s="866"/>
      <c r="AT68" s="866"/>
      <c r="AU68" s="866">
        <v>1515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820</v>
      </c>
      <c r="R69" s="830"/>
      <c r="S69" s="830"/>
      <c r="T69" s="830"/>
      <c r="U69" s="830"/>
      <c r="V69" s="830">
        <v>797</v>
      </c>
      <c r="W69" s="830"/>
      <c r="X69" s="830"/>
      <c r="Y69" s="830"/>
      <c r="Z69" s="830"/>
      <c r="AA69" s="830">
        <v>23</v>
      </c>
      <c r="AB69" s="830"/>
      <c r="AC69" s="830"/>
      <c r="AD69" s="830"/>
      <c r="AE69" s="830"/>
      <c r="AF69" s="830">
        <v>23</v>
      </c>
      <c r="AG69" s="830"/>
      <c r="AH69" s="830"/>
      <c r="AI69" s="830"/>
      <c r="AJ69" s="830"/>
      <c r="AK69" s="830">
        <v>152</v>
      </c>
      <c r="AL69" s="830"/>
      <c r="AM69" s="830"/>
      <c r="AN69" s="830"/>
      <c r="AO69" s="830"/>
      <c r="AP69" s="830" t="s">
        <v>561</v>
      </c>
      <c r="AQ69" s="830"/>
      <c r="AR69" s="830"/>
      <c r="AS69" s="830"/>
      <c r="AT69" s="830"/>
      <c r="AU69" s="830" t="s">
        <v>561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162866</v>
      </c>
      <c r="R70" s="830"/>
      <c r="S70" s="830"/>
      <c r="T70" s="830"/>
      <c r="U70" s="830"/>
      <c r="V70" s="830">
        <v>159925</v>
      </c>
      <c r="W70" s="830"/>
      <c r="X70" s="830"/>
      <c r="Y70" s="830"/>
      <c r="Z70" s="830"/>
      <c r="AA70" s="830">
        <v>2941</v>
      </c>
      <c r="AB70" s="830"/>
      <c r="AC70" s="830"/>
      <c r="AD70" s="830"/>
      <c r="AE70" s="830"/>
      <c r="AF70" s="830">
        <v>2941</v>
      </c>
      <c r="AG70" s="830"/>
      <c r="AH70" s="830"/>
      <c r="AI70" s="830"/>
      <c r="AJ70" s="830"/>
      <c r="AK70" s="830">
        <v>1620</v>
      </c>
      <c r="AL70" s="830"/>
      <c r="AM70" s="830"/>
      <c r="AN70" s="830"/>
      <c r="AO70" s="830"/>
      <c r="AP70" s="830" t="s">
        <v>561</v>
      </c>
      <c r="AQ70" s="830"/>
      <c r="AR70" s="830"/>
      <c r="AS70" s="830"/>
      <c r="AT70" s="830"/>
      <c r="AU70" s="830" t="s">
        <v>561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556</v>
      </c>
      <c r="C71" s="874"/>
      <c r="D71" s="874"/>
      <c r="E71" s="874"/>
      <c r="F71" s="874"/>
      <c r="G71" s="874"/>
      <c r="H71" s="874"/>
      <c r="I71" s="874"/>
      <c r="J71" s="874"/>
      <c r="K71" s="874"/>
      <c r="L71" s="874"/>
      <c r="M71" s="874"/>
      <c r="N71" s="874"/>
      <c r="O71" s="874"/>
      <c r="P71" s="875"/>
      <c r="Q71" s="876">
        <v>21549</v>
      </c>
      <c r="R71" s="830"/>
      <c r="S71" s="830"/>
      <c r="T71" s="830"/>
      <c r="U71" s="830"/>
      <c r="V71" s="830">
        <v>21154</v>
      </c>
      <c r="W71" s="830"/>
      <c r="X71" s="830"/>
      <c r="Y71" s="830"/>
      <c r="Z71" s="830"/>
      <c r="AA71" s="830">
        <v>395</v>
      </c>
      <c r="AB71" s="830"/>
      <c r="AC71" s="830"/>
      <c r="AD71" s="830"/>
      <c r="AE71" s="830"/>
      <c r="AF71" s="830">
        <v>28145</v>
      </c>
      <c r="AG71" s="830"/>
      <c r="AH71" s="830"/>
      <c r="AI71" s="830"/>
      <c r="AJ71" s="830"/>
      <c r="AK71" s="830" t="s">
        <v>561</v>
      </c>
      <c r="AL71" s="830"/>
      <c r="AM71" s="830"/>
      <c r="AN71" s="830"/>
      <c r="AO71" s="830"/>
      <c r="AP71" s="830">
        <v>52844</v>
      </c>
      <c r="AQ71" s="830"/>
      <c r="AR71" s="830"/>
      <c r="AS71" s="830"/>
      <c r="AT71" s="830"/>
      <c r="AU71" s="830" t="s">
        <v>561</v>
      </c>
      <c r="AV71" s="830"/>
      <c r="AW71" s="830"/>
      <c r="AX71" s="830"/>
      <c r="AY71" s="830"/>
      <c r="AZ71" s="832" t="s">
        <v>558</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557</v>
      </c>
      <c r="C72" s="874"/>
      <c r="D72" s="874"/>
      <c r="E72" s="874"/>
      <c r="F72" s="874"/>
      <c r="G72" s="874"/>
      <c r="H72" s="874"/>
      <c r="I72" s="874"/>
      <c r="J72" s="874"/>
      <c r="K72" s="874"/>
      <c r="L72" s="874"/>
      <c r="M72" s="874"/>
      <c r="N72" s="874"/>
      <c r="O72" s="874"/>
      <c r="P72" s="875"/>
      <c r="Q72" s="876">
        <v>736</v>
      </c>
      <c r="R72" s="830"/>
      <c r="S72" s="830"/>
      <c r="T72" s="830"/>
      <c r="U72" s="830"/>
      <c r="V72" s="830">
        <v>587</v>
      </c>
      <c r="W72" s="830"/>
      <c r="X72" s="830"/>
      <c r="Y72" s="830"/>
      <c r="Z72" s="830"/>
      <c r="AA72" s="830">
        <v>149</v>
      </c>
      <c r="AB72" s="830"/>
      <c r="AC72" s="830"/>
      <c r="AD72" s="830"/>
      <c r="AE72" s="830"/>
      <c r="AF72" s="830">
        <v>2079</v>
      </c>
      <c r="AG72" s="830"/>
      <c r="AH72" s="830"/>
      <c r="AI72" s="830"/>
      <c r="AJ72" s="830"/>
      <c r="AK72" s="830" t="s">
        <v>561</v>
      </c>
      <c r="AL72" s="830"/>
      <c r="AM72" s="830"/>
      <c r="AN72" s="830"/>
      <c r="AO72" s="830"/>
      <c r="AP72" s="830">
        <v>1074</v>
      </c>
      <c r="AQ72" s="830"/>
      <c r="AR72" s="830"/>
      <c r="AS72" s="830"/>
      <c r="AT72" s="830"/>
      <c r="AU72" s="830" t="s">
        <v>561</v>
      </c>
      <c r="AV72" s="830"/>
      <c r="AW72" s="830"/>
      <c r="AX72" s="830"/>
      <c r="AY72" s="830"/>
      <c r="AZ72" s="832" t="s">
        <v>558</v>
      </c>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405</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33188</v>
      </c>
      <c r="AG88" s="844"/>
      <c r="AH88" s="844"/>
      <c r="AI88" s="844"/>
      <c r="AJ88" s="844"/>
      <c r="AK88" s="841"/>
      <c r="AL88" s="841"/>
      <c r="AM88" s="841"/>
      <c r="AN88" s="841"/>
      <c r="AO88" s="841"/>
      <c r="AP88" s="844">
        <v>56047</v>
      </c>
      <c r="AQ88" s="844"/>
      <c r="AR88" s="844"/>
      <c r="AS88" s="844"/>
      <c r="AT88" s="844"/>
      <c r="AU88" s="844">
        <v>1515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406</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23</v>
      </c>
      <c r="CS102" s="852"/>
      <c r="CT102" s="852"/>
      <c r="CU102" s="852"/>
      <c r="CV102" s="891"/>
      <c r="CW102" s="890">
        <v>120</v>
      </c>
      <c r="CX102" s="852"/>
      <c r="CY102" s="852"/>
      <c r="CZ102" s="852"/>
      <c r="DA102" s="891"/>
      <c r="DB102" s="890" t="s">
        <v>561</v>
      </c>
      <c r="DC102" s="852"/>
      <c r="DD102" s="852"/>
      <c r="DE102" s="852"/>
      <c r="DF102" s="891"/>
      <c r="DG102" s="890" t="s">
        <v>561</v>
      </c>
      <c r="DH102" s="852"/>
      <c r="DI102" s="852"/>
      <c r="DJ102" s="852"/>
      <c r="DK102" s="891"/>
      <c r="DL102" s="890" t="s">
        <v>561</v>
      </c>
      <c r="DM102" s="852"/>
      <c r="DN102" s="852"/>
      <c r="DO102" s="852"/>
      <c r="DP102" s="891"/>
      <c r="DQ102" s="890" t="s">
        <v>561</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294</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294</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294</v>
      </c>
      <c r="DR109" s="893"/>
      <c r="DS109" s="893"/>
      <c r="DT109" s="893"/>
      <c r="DU109" s="894"/>
      <c r="DV109" s="892" t="s">
        <v>416</v>
      </c>
      <c r="DW109" s="893"/>
      <c r="DX109" s="893"/>
      <c r="DY109" s="893"/>
      <c r="DZ109" s="895"/>
    </row>
    <row r="110" spans="1:131" s="218" customFormat="1" ht="26.25" customHeight="1" x14ac:dyDescent="0.2">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2001839</v>
      </c>
      <c r="AB110" s="900"/>
      <c r="AC110" s="900"/>
      <c r="AD110" s="900"/>
      <c r="AE110" s="901"/>
      <c r="AF110" s="902">
        <v>1991320</v>
      </c>
      <c r="AG110" s="900"/>
      <c r="AH110" s="900"/>
      <c r="AI110" s="900"/>
      <c r="AJ110" s="901"/>
      <c r="AK110" s="902">
        <v>1926583</v>
      </c>
      <c r="AL110" s="900"/>
      <c r="AM110" s="900"/>
      <c r="AN110" s="900"/>
      <c r="AO110" s="901"/>
      <c r="AP110" s="903">
        <v>14.8</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25099322</v>
      </c>
      <c r="BR110" s="931"/>
      <c r="BS110" s="931"/>
      <c r="BT110" s="931"/>
      <c r="BU110" s="931"/>
      <c r="BV110" s="931">
        <v>24314786</v>
      </c>
      <c r="BW110" s="931"/>
      <c r="BX110" s="931"/>
      <c r="BY110" s="931"/>
      <c r="BZ110" s="931"/>
      <c r="CA110" s="931">
        <v>23668241</v>
      </c>
      <c r="CB110" s="931"/>
      <c r="CC110" s="931"/>
      <c r="CD110" s="931"/>
      <c r="CE110" s="931"/>
      <c r="CF110" s="944">
        <v>182.4</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443232</v>
      </c>
      <c r="DH110" s="931"/>
      <c r="DI110" s="931"/>
      <c r="DJ110" s="931"/>
      <c r="DK110" s="931"/>
      <c r="DL110" s="931">
        <v>412299</v>
      </c>
      <c r="DM110" s="931"/>
      <c r="DN110" s="931"/>
      <c r="DO110" s="931"/>
      <c r="DP110" s="931"/>
      <c r="DQ110" s="931">
        <v>381341</v>
      </c>
      <c r="DR110" s="931"/>
      <c r="DS110" s="931"/>
      <c r="DT110" s="931"/>
      <c r="DU110" s="931"/>
      <c r="DV110" s="932">
        <v>2.9</v>
      </c>
      <c r="DW110" s="932"/>
      <c r="DX110" s="932"/>
      <c r="DY110" s="932"/>
      <c r="DZ110" s="933"/>
    </row>
    <row r="111" spans="1:131" s="218" customFormat="1" ht="26.25" customHeight="1" x14ac:dyDescent="0.2">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443232</v>
      </c>
      <c r="BR111" s="926"/>
      <c r="BS111" s="926"/>
      <c r="BT111" s="926"/>
      <c r="BU111" s="926"/>
      <c r="BV111" s="926">
        <v>412299</v>
      </c>
      <c r="BW111" s="926"/>
      <c r="BX111" s="926"/>
      <c r="BY111" s="926"/>
      <c r="BZ111" s="926"/>
      <c r="CA111" s="926">
        <v>381341</v>
      </c>
      <c r="CB111" s="926"/>
      <c r="CC111" s="926"/>
      <c r="CD111" s="926"/>
      <c r="CE111" s="926"/>
      <c r="CF111" s="920">
        <v>2.9</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5939394</v>
      </c>
      <c r="BR112" s="926"/>
      <c r="BS112" s="926"/>
      <c r="BT112" s="926"/>
      <c r="BU112" s="926"/>
      <c r="BV112" s="926">
        <v>6011104</v>
      </c>
      <c r="BW112" s="926"/>
      <c r="BX112" s="926"/>
      <c r="BY112" s="926"/>
      <c r="BZ112" s="926"/>
      <c r="CA112" s="926">
        <v>6071832</v>
      </c>
      <c r="CB112" s="926"/>
      <c r="CC112" s="926"/>
      <c r="CD112" s="926"/>
      <c r="CE112" s="926"/>
      <c r="CF112" s="920">
        <v>46.8</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460685</v>
      </c>
      <c r="AB113" s="938"/>
      <c r="AC113" s="938"/>
      <c r="AD113" s="938"/>
      <c r="AE113" s="939"/>
      <c r="AF113" s="940">
        <v>519709</v>
      </c>
      <c r="AG113" s="938"/>
      <c r="AH113" s="938"/>
      <c r="AI113" s="938"/>
      <c r="AJ113" s="939"/>
      <c r="AK113" s="940">
        <v>511541</v>
      </c>
      <c r="AL113" s="938"/>
      <c r="AM113" s="938"/>
      <c r="AN113" s="938"/>
      <c r="AO113" s="939"/>
      <c r="AP113" s="941">
        <v>3.9</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591328</v>
      </c>
      <c r="BR113" s="926"/>
      <c r="BS113" s="926"/>
      <c r="BT113" s="926"/>
      <c r="BU113" s="926"/>
      <c r="BV113" s="926">
        <v>1503506</v>
      </c>
      <c r="BW113" s="926"/>
      <c r="BX113" s="926"/>
      <c r="BY113" s="926"/>
      <c r="BZ113" s="926"/>
      <c r="CA113" s="926">
        <v>1514568</v>
      </c>
      <c r="CB113" s="926"/>
      <c r="CC113" s="926"/>
      <c r="CD113" s="926"/>
      <c r="CE113" s="926"/>
      <c r="CF113" s="920">
        <v>11.7</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1919</v>
      </c>
      <c r="AB114" s="959"/>
      <c r="AC114" s="959"/>
      <c r="AD114" s="959"/>
      <c r="AE114" s="960"/>
      <c r="AF114" s="961">
        <v>5132</v>
      </c>
      <c r="AG114" s="959"/>
      <c r="AH114" s="959"/>
      <c r="AI114" s="959"/>
      <c r="AJ114" s="960"/>
      <c r="AK114" s="961">
        <v>21493</v>
      </c>
      <c r="AL114" s="959"/>
      <c r="AM114" s="959"/>
      <c r="AN114" s="959"/>
      <c r="AO114" s="960"/>
      <c r="AP114" s="962">
        <v>0.2</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3029638</v>
      </c>
      <c r="BR114" s="926"/>
      <c r="BS114" s="926"/>
      <c r="BT114" s="926"/>
      <c r="BU114" s="926"/>
      <c r="BV114" s="926">
        <v>2975570</v>
      </c>
      <c r="BW114" s="926"/>
      <c r="BX114" s="926"/>
      <c r="BY114" s="926"/>
      <c r="BZ114" s="926"/>
      <c r="CA114" s="926">
        <v>2890067</v>
      </c>
      <c r="CB114" s="926"/>
      <c r="CC114" s="926"/>
      <c r="CD114" s="926"/>
      <c r="CE114" s="926"/>
      <c r="CF114" s="920">
        <v>22.3</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24439</v>
      </c>
      <c r="AB115" s="938"/>
      <c r="AC115" s="938"/>
      <c r="AD115" s="938"/>
      <c r="AE115" s="939"/>
      <c r="AF115" s="940">
        <v>433</v>
      </c>
      <c r="AG115" s="938"/>
      <c r="AH115" s="938"/>
      <c r="AI115" s="938"/>
      <c r="AJ115" s="939"/>
      <c r="AK115" s="940">
        <v>458</v>
      </c>
      <c r="AL115" s="938"/>
      <c r="AM115" s="938"/>
      <c r="AN115" s="938"/>
      <c r="AO115" s="939"/>
      <c r="AP115" s="941">
        <v>0</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2488882</v>
      </c>
      <c r="AB117" s="979"/>
      <c r="AC117" s="979"/>
      <c r="AD117" s="979"/>
      <c r="AE117" s="980"/>
      <c r="AF117" s="981">
        <v>2516594</v>
      </c>
      <c r="AG117" s="979"/>
      <c r="AH117" s="979"/>
      <c r="AI117" s="979"/>
      <c r="AJ117" s="980"/>
      <c r="AK117" s="981">
        <v>2460075</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294</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23051</v>
      </c>
      <c r="AB119" s="900"/>
      <c r="AC119" s="900"/>
      <c r="AD119" s="900"/>
      <c r="AE119" s="901"/>
      <c r="AF119" s="902">
        <v>433</v>
      </c>
      <c r="AG119" s="900"/>
      <c r="AH119" s="900"/>
      <c r="AI119" s="900"/>
      <c r="AJ119" s="901"/>
      <c r="AK119" s="902">
        <v>458</v>
      </c>
      <c r="AL119" s="900"/>
      <c r="AM119" s="900"/>
      <c r="AN119" s="900"/>
      <c r="AO119" s="901"/>
      <c r="AP119" s="903">
        <v>0</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446</v>
      </c>
      <c r="BP119" s="1005"/>
      <c r="BQ119" s="999">
        <v>35102914</v>
      </c>
      <c r="BR119" s="1000"/>
      <c r="BS119" s="1000"/>
      <c r="BT119" s="1000"/>
      <c r="BU119" s="1000"/>
      <c r="BV119" s="1000">
        <v>35217265</v>
      </c>
      <c r="BW119" s="1000"/>
      <c r="BX119" s="1000"/>
      <c r="BY119" s="1000"/>
      <c r="BZ119" s="1000"/>
      <c r="CA119" s="1000">
        <v>34526049</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6623343</v>
      </c>
      <c r="BR120" s="931"/>
      <c r="BS120" s="931"/>
      <c r="BT120" s="931"/>
      <c r="BU120" s="931"/>
      <c r="BV120" s="931">
        <v>7287552</v>
      </c>
      <c r="BW120" s="931"/>
      <c r="BX120" s="931"/>
      <c r="BY120" s="931"/>
      <c r="BZ120" s="931"/>
      <c r="CA120" s="931">
        <v>7297575</v>
      </c>
      <c r="CB120" s="931"/>
      <c r="CC120" s="931"/>
      <c r="CD120" s="931"/>
      <c r="CE120" s="931"/>
      <c r="CF120" s="944">
        <v>56.2</v>
      </c>
      <c r="CG120" s="945"/>
      <c r="CH120" s="945"/>
      <c r="CI120" s="945"/>
      <c r="CJ120" s="945"/>
      <c r="CK120" s="1006" t="s">
        <v>450</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3250564</v>
      </c>
      <c r="DH120" s="931"/>
      <c r="DI120" s="931"/>
      <c r="DJ120" s="931"/>
      <c r="DK120" s="931"/>
      <c r="DL120" s="931">
        <v>3439207</v>
      </c>
      <c r="DM120" s="931"/>
      <c r="DN120" s="931"/>
      <c r="DO120" s="931"/>
      <c r="DP120" s="931"/>
      <c r="DQ120" s="931">
        <v>3592262</v>
      </c>
      <c r="DR120" s="931"/>
      <c r="DS120" s="931"/>
      <c r="DT120" s="931"/>
      <c r="DU120" s="931"/>
      <c r="DV120" s="932">
        <v>27.7</v>
      </c>
      <c r="DW120" s="932"/>
      <c r="DX120" s="932"/>
      <c r="DY120" s="932"/>
      <c r="DZ120" s="933"/>
    </row>
    <row r="121" spans="1:130" s="218" customFormat="1" ht="26.25" customHeight="1" x14ac:dyDescent="0.2">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1388</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t="s">
        <v>121</v>
      </c>
      <c r="BR121" s="926"/>
      <c r="BS121" s="926"/>
      <c r="BT121" s="926"/>
      <c r="BU121" s="926"/>
      <c r="BV121" s="926" t="s">
        <v>121</v>
      </c>
      <c r="BW121" s="926"/>
      <c r="BX121" s="926"/>
      <c r="BY121" s="926"/>
      <c r="BZ121" s="926"/>
      <c r="CA121" s="926" t="s">
        <v>121</v>
      </c>
      <c r="CB121" s="926"/>
      <c r="CC121" s="926"/>
      <c r="CD121" s="926"/>
      <c r="CE121" s="926"/>
      <c r="CF121" s="920" t="s">
        <v>121</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2688830</v>
      </c>
      <c r="DH121" s="926"/>
      <c r="DI121" s="926"/>
      <c r="DJ121" s="926"/>
      <c r="DK121" s="926"/>
      <c r="DL121" s="926">
        <v>2571897</v>
      </c>
      <c r="DM121" s="926"/>
      <c r="DN121" s="926"/>
      <c r="DO121" s="926"/>
      <c r="DP121" s="926"/>
      <c r="DQ121" s="926">
        <v>2479570</v>
      </c>
      <c r="DR121" s="926"/>
      <c r="DS121" s="926"/>
      <c r="DT121" s="926"/>
      <c r="DU121" s="926"/>
      <c r="DV121" s="927">
        <v>19.100000000000001</v>
      </c>
      <c r="DW121" s="927"/>
      <c r="DX121" s="927"/>
      <c r="DY121" s="927"/>
      <c r="DZ121" s="928"/>
    </row>
    <row r="122" spans="1:130" s="218" customFormat="1" ht="26.25" customHeight="1" x14ac:dyDescent="0.2">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19146469</v>
      </c>
      <c r="BR122" s="1000"/>
      <c r="BS122" s="1000"/>
      <c r="BT122" s="1000"/>
      <c r="BU122" s="1000"/>
      <c r="BV122" s="1000">
        <v>18603904</v>
      </c>
      <c r="BW122" s="1000"/>
      <c r="BX122" s="1000"/>
      <c r="BY122" s="1000"/>
      <c r="BZ122" s="1000"/>
      <c r="CA122" s="1000">
        <v>17610363</v>
      </c>
      <c r="CB122" s="1000"/>
      <c r="CC122" s="1000"/>
      <c r="CD122" s="1000"/>
      <c r="CE122" s="1000"/>
      <c r="CF122" s="1017">
        <v>135.69999999999999</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3">
        <v>25769812</v>
      </c>
      <c r="BR123" s="1064"/>
      <c r="BS123" s="1064"/>
      <c r="BT123" s="1064"/>
      <c r="BU123" s="1064"/>
      <c r="BV123" s="1064">
        <v>25891456</v>
      </c>
      <c r="BW123" s="1064"/>
      <c r="BX123" s="1064"/>
      <c r="BY123" s="1064"/>
      <c r="BZ123" s="1064"/>
      <c r="CA123" s="1064">
        <v>24907938</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73.8</v>
      </c>
      <c r="BR124" s="1027"/>
      <c r="BS124" s="1027"/>
      <c r="BT124" s="1027"/>
      <c r="BU124" s="1027"/>
      <c r="BV124" s="1027">
        <v>73.3</v>
      </c>
      <c r="BW124" s="1027"/>
      <c r="BX124" s="1027"/>
      <c r="BY124" s="1027"/>
      <c r="BZ124" s="1027"/>
      <c r="CA124" s="1027">
        <v>74.099999999999994</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t="s">
        <v>121</v>
      </c>
      <c r="AB128" s="1046"/>
      <c r="AC128" s="1046"/>
      <c r="AD128" s="1046"/>
      <c r="AE128" s="1047"/>
      <c r="AF128" s="1048" t="s">
        <v>121</v>
      </c>
      <c r="AG128" s="1046"/>
      <c r="AH128" s="1046"/>
      <c r="AI128" s="1046"/>
      <c r="AJ128" s="1047"/>
      <c r="AK128" s="1048" t="s">
        <v>121</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121</v>
      </c>
      <c r="BG128" s="1053"/>
      <c r="BH128" s="1053"/>
      <c r="BI128" s="1053"/>
      <c r="BJ128" s="1053"/>
      <c r="BK128" s="1053"/>
      <c r="BL128" s="1054"/>
      <c r="BM128" s="1052">
        <v>12.82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14104835</v>
      </c>
      <c r="AB129" s="959"/>
      <c r="AC129" s="959"/>
      <c r="AD129" s="959"/>
      <c r="AE129" s="960"/>
      <c r="AF129" s="961">
        <v>14202950</v>
      </c>
      <c r="AG129" s="959"/>
      <c r="AH129" s="959"/>
      <c r="AI129" s="959"/>
      <c r="AJ129" s="960"/>
      <c r="AK129" s="961">
        <v>14465965</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121</v>
      </c>
      <c r="BG129" s="1067"/>
      <c r="BH129" s="1067"/>
      <c r="BI129" s="1067"/>
      <c r="BJ129" s="1067"/>
      <c r="BK129" s="1067"/>
      <c r="BL129" s="1068"/>
      <c r="BM129" s="1066">
        <v>17.82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1466629</v>
      </c>
      <c r="AB130" s="959"/>
      <c r="AC130" s="959"/>
      <c r="AD130" s="959"/>
      <c r="AE130" s="960"/>
      <c r="AF130" s="961">
        <v>1489698</v>
      </c>
      <c r="AG130" s="959"/>
      <c r="AH130" s="959"/>
      <c r="AI130" s="959"/>
      <c r="AJ130" s="960"/>
      <c r="AK130" s="961">
        <v>1488210</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7.8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12638206</v>
      </c>
      <c r="AB131" s="986"/>
      <c r="AC131" s="986"/>
      <c r="AD131" s="986"/>
      <c r="AE131" s="987"/>
      <c r="AF131" s="985">
        <v>12713252</v>
      </c>
      <c r="AG131" s="986"/>
      <c r="AH131" s="986"/>
      <c r="AI131" s="986"/>
      <c r="AJ131" s="987"/>
      <c r="AK131" s="985">
        <v>12977755</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v>74.099999999999994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8.0885926369999996</v>
      </c>
      <c r="AB132" s="1097"/>
      <c r="AC132" s="1097"/>
      <c r="AD132" s="1097"/>
      <c r="AE132" s="1098"/>
      <c r="AF132" s="1099">
        <v>8.0773668300000008</v>
      </c>
      <c r="AG132" s="1097"/>
      <c r="AH132" s="1097"/>
      <c r="AI132" s="1097"/>
      <c r="AJ132" s="1098"/>
      <c r="AK132" s="1099">
        <v>7.4886989310000001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7.9</v>
      </c>
      <c r="AB133" s="1080"/>
      <c r="AC133" s="1080"/>
      <c r="AD133" s="1080"/>
      <c r="AE133" s="1081"/>
      <c r="AF133" s="1079">
        <v>7.8</v>
      </c>
      <c r="AG133" s="1080"/>
      <c r="AH133" s="1080"/>
      <c r="AI133" s="1080"/>
      <c r="AJ133" s="1081"/>
      <c r="AK133" s="1079">
        <v>7.8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4t0LX7Sz6f05yLropywNd//0aHTxdn/nYmy208VuJ7oCQssz7iHjZjiZRauLd/sOS+g3vtAytHt7VFCwAZXfg==" saltValue="byYPnRm9qK+lo5b0UmKn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480</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HfprjGPUtTdlk+0qnXnLnZi45tV4pIE4jz2Iq62QwnQNTdOFRhGOI5FZ1JyyT2S6jF2pdKcIPT6eo0+HK/scQ==" saltValue="9etM2CpgAv1tnyAQkeP6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lX5sSSfzBW9/vtirBTqo9MCAiQ2N9Wtrh3TO+jOGvOkyYSpfJ5FHvCLaFK4j6nX6ehC5HwEsR8+wValyylesg==" saltValue="jK5owEkcVB47WxtQvHWctg=="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5526627</v>
      </c>
      <c r="AP9" s="269">
        <v>111480</v>
      </c>
      <c r="AQ9" s="270">
        <v>72348</v>
      </c>
      <c r="AR9" s="271">
        <v>54.1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84628</v>
      </c>
      <c r="AP10" s="272">
        <v>1707</v>
      </c>
      <c r="AQ10" s="273">
        <v>6364</v>
      </c>
      <c r="AR10" s="274">
        <v>-73.2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20194</v>
      </c>
      <c r="AP11" s="272">
        <v>407</v>
      </c>
      <c r="AQ11" s="273">
        <v>1262</v>
      </c>
      <c r="AR11" s="274">
        <v>-67.7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10</v>
      </c>
      <c r="AR12" s="274" t="s">
        <v>492</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210942</v>
      </c>
      <c r="AP13" s="272">
        <v>4255</v>
      </c>
      <c r="AQ13" s="273">
        <v>3257</v>
      </c>
      <c r="AR13" s="274">
        <v>30.6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48939</v>
      </c>
      <c r="AP14" s="272">
        <v>987</v>
      </c>
      <c r="AQ14" s="273">
        <v>1617</v>
      </c>
      <c r="AR14" s="274">
        <v>-39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-508151</v>
      </c>
      <c r="AP15" s="272">
        <v>-10250</v>
      </c>
      <c r="AQ15" s="273">
        <v>-3947</v>
      </c>
      <c r="AR15" s="274">
        <v>159.69999999999999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5383179</v>
      </c>
      <c r="AP16" s="272">
        <v>108587</v>
      </c>
      <c r="AQ16" s="273">
        <v>80912</v>
      </c>
      <c r="AR16" s="274">
        <v>34.200000000000003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10.11</v>
      </c>
      <c r="AP21" s="286">
        <v>6.71</v>
      </c>
      <c r="AQ21" s="287">
        <v>3.4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99.8</v>
      </c>
      <c r="AP22" s="291">
        <v>98.3</v>
      </c>
      <c r="AQ22" s="292">
        <v>1.5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1926583</v>
      </c>
      <c r="AP32" s="300">
        <v>38862</v>
      </c>
      <c r="AQ32" s="301">
        <v>34344</v>
      </c>
      <c r="AR32" s="302">
        <v>13.2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v>3</v>
      </c>
      <c r="AR34" s="302" t="s">
        <v>492</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511541</v>
      </c>
      <c r="AP35" s="300">
        <v>10319</v>
      </c>
      <c r="AQ35" s="301">
        <v>7806</v>
      </c>
      <c r="AR35" s="302">
        <v>32.200000000000003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21493</v>
      </c>
      <c r="AP36" s="300">
        <v>434</v>
      </c>
      <c r="AQ36" s="301">
        <v>1690</v>
      </c>
      <c r="AR36" s="302">
        <v>-74.3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v>458</v>
      </c>
      <c r="AP37" s="300">
        <v>9</v>
      </c>
      <c r="AQ37" s="301">
        <v>666</v>
      </c>
      <c r="AR37" s="302">
        <v>-98.6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492</v>
      </c>
      <c r="AP38" s="303" t="s">
        <v>492</v>
      </c>
      <c r="AQ38" s="304">
        <v>3</v>
      </c>
      <c r="AR38" s="292" t="s">
        <v>492</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t="s">
        <v>492</v>
      </c>
      <c r="AP39" s="300" t="s">
        <v>492</v>
      </c>
      <c r="AQ39" s="301">
        <v>-5822</v>
      </c>
      <c r="AR39" s="302" t="s">
        <v>492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-1488210</v>
      </c>
      <c r="AP40" s="300">
        <v>-30019</v>
      </c>
      <c r="AQ40" s="301">
        <v>-26710</v>
      </c>
      <c r="AR40" s="302">
        <v>12.4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971865</v>
      </c>
      <c r="AP41" s="300">
        <v>19604</v>
      </c>
      <c r="AQ41" s="301">
        <v>11979</v>
      </c>
      <c r="AR41" s="302">
        <v>63.7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3644617</v>
      </c>
      <c r="AN51" s="322">
        <v>69898</v>
      </c>
      <c r="AO51" s="323">
        <v>-11.9</v>
      </c>
      <c r="AP51" s="324">
        <v>63812</v>
      </c>
      <c r="AQ51" s="325">
        <v>2.2999999999999998</v>
      </c>
      <c r="AR51" s="326">
        <v>-14.2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2525405</v>
      </c>
      <c r="AN52" s="330">
        <v>48433</v>
      </c>
      <c r="AO52" s="331">
        <v>-27.3</v>
      </c>
      <c r="AP52" s="332">
        <v>33848</v>
      </c>
      <c r="AQ52" s="333">
        <v>-4.2</v>
      </c>
      <c r="AR52" s="334">
        <v>-23.1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3311900</v>
      </c>
      <c r="AN53" s="322">
        <v>64471</v>
      </c>
      <c r="AO53" s="323">
        <v>-7.8</v>
      </c>
      <c r="AP53" s="324">
        <v>45945</v>
      </c>
      <c r="AQ53" s="325">
        <v>-28</v>
      </c>
      <c r="AR53" s="326">
        <v>20.2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2125104</v>
      </c>
      <c r="AN54" s="330">
        <v>41369</v>
      </c>
      <c r="AO54" s="331">
        <v>-14.6</v>
      </c>
      <c r="AP54" s="332">
        <v>25180</v>
      </c>
      <c r="AQ54" s="333">
        <v>-25.6</v>
      </c>
      <c r="AR54" s="334">
        <v>11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4291010</v>
      </c>
      <c r="AN55" s="322">
        <v>84251</v>
      </c>
      <c r="AO55" s="323">
        <v>30.7</v>
      </c>
      <c r="AP55" s="324">
        <v>44475</v>
      </c>
      <c r="AQ55" s="325">
        <v>-3.2</v>
      </c>
      <c r="AR55" s="326">
        <v>33.9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2682812</v>
      </c>
      <c r="AN56" s="330">
        <v>52675</v>
      </c>
      <c r="AO56" s="331">
        <v>27.3</v>
      </c>
      <c r="AP56" s="332">
        <v>24780</v>
      </c>
      <c r="AQ56" s="333">
        <v>-1.6</v>
      </c>
      <c r="AR56" s="334">
        <v>28.9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2300941</v>
      </c>
      <c r="AN57" s="322">
        <v>45700</v>
      </c>
      <c r="AO57" s="323">
        <v>-45.8</v>
      </c>
      <c r="AP57" s="324">
        <v>45982</v>
      </c>
      <c r="AQ57" s="325">
        <v>3.4</v>
      </c>
      <c r="AR57" s="326">
        <v>-49.2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1424142</v>
      </c>
      <c r="AN58" s="330">
        <v>28285</v>
      </c>
      <c r="AO58" s="331">
        <v>-46.3</v>
      </c>
      <c r="AP58" s="332">
        <v>25583</v>
      </c>
      <c r="AQ58" s="333">
        <v>3.2</v>
      </c>
      <c r="AR58" s="334">
        <v>-49.5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2833978</v>
      </c>
      <c r="AN59" s="322">
        <v>57165</v>
      </c>
      <c r="AO59" s="323">
        <v>25.1</v>
      </c>
      <c r="AP59" s="324">
        <v>50538</v>
      </c>
      <c r="AQ59" s="325">
        <v>9.9</v>
      </c>
      <c r="AR59" s="326">
        <v>15.2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1634036</v>
      </c>
      <c r="AN60" s="330">
        <v>32961</v>
      </c>
      <c r="AO60" s="331">
        <v>16.5</v>
      </c>
      <c r="AP60" s="332">
        <v>29053</v>
      </c>
      <c r="AQ60" s="333">
        <v>13.6</v>
      </c>
      <c r="AR60" s="334">
        <v>2.9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3276489</v>
      </c>
      <c r="AN61" s="337">
        <v>64297</v>
      </c>
      <c r="AO61" s="338">
        <v>-1.9</v>
      </c>
      <c r="AP61" s="339">
        <v>50150</v>
      </c>
      <c r="AQ61" s="340">
        <v>-3.1</v>
      </c>
      <c r="AR61" s="326">
        <v>1.2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2078300</v>
      </c>
      <c r="AN62" s="330">
        <v>40745</v>
      </c>
      <c r="AO62" s="331">
        <v>-8.9</v>
      </c>
      <c r="AP62" s="332">
        <v>27689</v>
      </c>
      <c r="AQ62" s="333">
        <v>-2.9</v>
      </c>
      <c r="AR62" s="334">
        <v>-6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8P5RBKxE6ZCiQAmZpFRGVEz4eTgO/4aG+4mp6kmS6He2Am9Xi5ENyNg9RVbk2NuM6Obrx78Ve67m1VRUjlVDTA==" saltValue="KK//CcSTjainn7C2fngd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vvYURkyiOfYdW8F7SDvvtPVuYY2dacWMsG2EZ6XSCSENh6vvggWyVzDnNvBbHEww4lL3OO/Cbgu8ZBUBkxyycg==" saltValue="IWPuPL54GKs3fru5hjo0s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gzehSjGWgYbLSXJywsHnObPDUKd6O4fSXqMaolP6/CvUVIGSjvqi3pXPtcg4kdZ3Qa/ZgkvZsywqq7qCXqi6PQ==" saltValue="L9ZahPeSjBwomBbHBO8Ft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23.66</v>
      </c>
      <c r="G47" s="12">
        <v>23.62</v>
      </c>
      <c r="H47" s="12">
        <v>26.96</v>
      </c>
      <c r="I47" s="12">
        <v>28.47</v>
      </c>
      <c r="J47" s="13">
        <v>26.6</v>
      </c>
    </row>
    <row r="48" spans="2:10" ht="57.75" customHeight="1" x14ac:dyDescent="0.2">
      <c r="B48" s="14"/>
      <c r="C48" s="1141" t="s">
        <v>4</v>
      </c>
      <c r="D48" s="1141"/>
      <c r="E48" s="1142"/>
      <c r="F48" s="15">
        <v>2.1800000000000002</v>
      </c>
      <c r="G48" s="16">
        <v>5.34</v>
      </c>
      <c r="H48" s="16">
        <v>3.36</v>
      </c>
      <c r="I48" s="16">
        <v>1.38</v>
      </c>
      <c r="J48" s="17">
        <v>0.71</v>
      </c>
    </row>
    <row r="49" spans="2:10" ht="57.75" customHeight="1" thickBot="1" x14ac:dyDescent="0.25">
      <c r="B49" s="18"/>
      <c r="C49" s="1143" t="s">
        <v>5</v>
      </c>
      <c r="D49" s="1143"/>
      <c r="E49" s="1144"/>
      <c r="F49" s="19">
        <v>1.37</v>
      </c>
      <c r="G49" s="20">
        <v>4.33</v>
      </c>
      <c r="H49" s="20">
        <v>0.64</v>
      </c>
      <c r="I49" s="20" t="s">
        <v>535</v>
      </c>
      <c r="J49" s="21" t="s">
        <v>536</v>
      </c>
    </row>
    <row r="50" spans="2:10" ht="13.2" x14ac:dyDescent="0.2"/>
  </sheetData>
  <sheetProtection algorithmName="SHA-512" hashValue="H2U8r2GYv7gDHdxiFwKB5cOKLPzvfISmYc9av9Z3F296VH+/AdHJ7db33T+YICx7rEqRXNfDO5xOUFGQs/XPFA==" saltValue="G+k9xVb3cGNpyQuQkR5j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筒井　淳平</cp:lastModifiedBy>
  <cp:lastPrinted>2026-03-17T01:22:06Z</cp:lastPrinted>
  <dcterms:created xsi:type="dcterms:W3CDTF">2026-02-23T08:44:56Z</dcterms:created>
  <dcterms:modified xsi:type="dcterms:W3CDTF">2026-03-17T01:22:41Z</dcterms:modified>
  <cp:category/>
</cp:coreProperties>
</file>