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４－３" sheetId="1" r:id="rId1"/>
    <sheet name="５－４" sheetId="2" r:id="rId2"/>
  </sheets>
  <definedNames>
    <definedName name="AS2DocOpenMode" hidden="1">"AS2DocumentEdit"</definedName>
    <definedName name="_xlnm.Print_Area" localSheetId="0">'４－３'!$A$1:$U$42</definedName>
    <definedName name="_xlnm.Print_Area" localSheetId="1">'５－４'!$A$1:$AH$37</definedName>
    <definedName name="_xlnm.Print_Titles" localSheetId="1">'５－４'!$A:$C</definedName>
  </definedNames>
  <calcPr calcId="145621" fullCalcOnLoad="1"/>
</workbook>
</file>

<file path=xl/calcChain.xml><?xml version="1.0" encoding="utf-8"?>
<calcChain xmlns="http://schemas.openxmlformats.org/spreadsheetml/2006/main">
  <c r="AG35" i="2" l="1"/>
  <c r="AD35" i="2"/>
  <c r="AB35" i="2"/>
  <c r="Z35" i="2"/>
  <c r="X35" i="2"/>
  <c r="W35" i="2"/>
  <c r="U35" i="2"/>
  <c r="R35" i="2"/>
  <c r="Q35" i="2"/>
  <c r="P35" i="2"/>
  <c r="O35" i="2"/>
  <c r="N35" i="2"/>
  <c r="M35" i="2"/>
  <c r="L35" i="2"/>
  <c r="K35" i="2"/>
  <c r="J35" i="2"/>
  <c r="I35" i="2"/>
  <c r="H35" i="2"/>
  <c r="F35" i="2"/>
  <c r="D35" i="2"/>
  <c r="AE33" i="2"/>
  <c r="AC33" i="2"/>
  <c r="AA33" i="2"/>
  <c r="Y33" i="2"/>
  <c r="S33" i="2"/>
  <c r="G33" i="2"/>
  <c r="T33" i="2" s="1"/>
  <c r="V33" i="2" s="1"/>
  <c r="AF33" i="2" s="1"/>
  <c r="AH33" i="2" s="1"/>
  <c r="E33" i="2"/>
  <c r="E35" i="2" s="1"/>
  <c r="AE31" i="2"/>
  <c r="AC31" i="2"/>
  <c r="AA31" i="2"/>
  <c r="Y31" i="2"/>
  <c r="S31" i="2"/>
  <c r="G31" i="2"/>
  <c r="T31" i="2" s="1"/>
  <c r="V31" i="2" s="1"/>
  <c r="AF31" i="2" s="1"/>
  <c r="AH31" i="2" s="1"/>
  <c r="AE29" i="2"/>
  <c r="AC29" i="2"/>
  <c r="AA29" i="2"/>
  <c r="Y29" i="2"/>
  <c r="S29" i="2"/>
  <c r="T29" i="2" s="1"/>
  <c r="V29" i="2" s="1"/>
  <c r="AF29" i="2" s="1"/>
  <c r="AH29" i="2" s="1"/>
  <c r="G29" i="2"/>
  <c r="AE27" i="2"/>
  <c r="AC27" i="2"/>
  <c r="AA27" i="2"/>
  <c r="Y27" i="2"/>
  <c r="S27" i="2"/>
  <c r="G27" i="2"/>
  <c r="T27" i="2" s="1"/>
  <c r="V27" i="2" s="1"/>
  <c r="AF27" i="2" s="1"/>
  <c r="AH27" i="2" s="1"/>
  <c r="AE24" i="2"/>
  <c r="AC24" i="2"/>
  <c r="AA24" i="2"/>
  <c r="Y24" i="2"/>
  <c r="S24" i="2"/>
  <c r="T24" i="2" s="1"/>
  <c r="V24" i="2" s="1"/>
  <c r="AF24" i="2" s="1"/>
  <c r="AH24" i="2" s="1"/>
  <c r="G24" i="2"/>
  <c r="AE23" i="2"/>
  <c r="AC23" i="2"/>
  <c r="AA23" i="2"/>
  <c r="Y23" i="2"/>
  <c r="S23" i="2"/>
  <c r="G23" i="2"/>
  <c r="T23" i="2" s="1"/>
  <c r="V23" i="2" s="1"/>
  <c r="AF23" i="2" s="1"/>
  <c r="AH23" i="2" s="1"/>
  <c r="AE22" i="2"/>
  <c r="AC22" i="2"/>
  <c r="AA22" i="2"/>
  <c r="Y22" i="2"/>
  <c r="S22" i="2"/>
  <c r="T22" i="2" s="1"/>
  <c r="V22" i="2" s="1"/>
  <c r="AF22" i="2" s="1"/>
  <c r="AH22" i="2" s="1"/>
  <c r="G22" i="2"/>
  <c r="AE21" i="2"/>
  <c r="AC21" i="2"/>
  <c r="AA21" i="2"/>
  <c r="Y21" i="2"/>
  <c r="S21" i="2"/>
  <c r="G21" i="2"/>
  <c r="T21" i="2" s="1"/>
  <c r="V21" i="2" s="1"/>
  <c r="AF21" i="2" s="1"/>
  <c r="AH21" i="2" s="1"/>
  <c r="AE20" i="2"/>
  <c r="AC20" i="2"/>
  <c r="AA20" i="2"/>
  <c r="Y20" i="2"/>
  <c r="S20" i="2"/>
  <c r="T20" i="2" s="1"/>
  <c r="V20" i="2" s="1"/>
  <c r="AF20" i="2" s="1"/>
  <c r="AH20" i="2" s="1"/>
  <c r="G20" i="2"/>
  <c r="AE18" i="2"/>
  <c r="AC18" i="2"/>
  <c r="AA18" i="2"/>
  <c r="Y18" i="2"/>
  <c r="S18" i="2"/>
  <c r="G18" i="2"/>
  <c r="T18" i="2" s="1"/>
  <c r="V18" i="2" s="1"/>
  <c r="AF18" i="2" s="1"/>
  <c r="AH18" i="2" s="1"/>
  <c r="AE16" i="2"/>
  <c r="AC16" i="2"/>
  <c r="AA16" i="2"/>
  <c r="Y16" i="2"/>
  <c r="S16" i="2"/>
  <c r="T16" i="2" s="1"/>
  <c r="V16" i="2" s="1"/>
  <c r="AF16" i="2" s="1"/>
  <c r="AH16" i="2" s="1"/>
  <c r="G16" i="2"/>
  <c r="AE15" i="2"/>
  <c r="AC15" i="2"/>
  <c r="AA15" i="2"/>
  <c r="Y15" i="2"/>
  <c r="S15" i="2"/>
  <c r="G15" i="2"/>
  <c r="T15" i="2" s="1"/>
  <c r="V15" i="2" s="1"/>
  <c r="AF15" i="2" s="1"/>
  <c r="AH15" i="2" s="1"/>
  <c r="AE14" i="2"/>
  <c r="AC14" i="2"/>
  <c r="AA14" i="2"/>
  <c r="Y14" i="2"/>
  <c r="S14" i="2"/>
  <c r="T14" i="2" s="1"/>
  <c r="V14" i="2" s="1"/>
  <c r="AF14" i="2" s="1"/>
  <c r="AH14" i="2" s="1"/>
  <c r="G14" i="2"/>
  <c r="AE13" i="2"/>
  <c r="AC13" i="2"/>
  <c r="AA13" i="2"/>
  <c r="Y13" i="2"/>
  <c r="S13" i="2"/>
  <c r="G13" i="2"/>
  <c r="T13" i="2" s="1"/>
  <c r="V13" i="2" s="1"/>
  <c r="AF13" i="2" s="1"/>
  <c r="AH13" i="2" s="1"/>
  <c r="AE11" i="2"/>
  <c r="AC11" i="2"/>
  <c r="AA11" i="2"/>
  <c r="AA35" i="2" s="1"/>
  <c r="Y11" i="2"/>
  <c r="S11" i="2"/>
  <c r="S35" i="2" s="1"/>
  <c r="G11" i="2"/>
  <c r="AE9" i="2"/>
  <c r="AE35" i="2" s="1"/>
  <c r="AC9" i="2"/>
  <c r="AC35" i="2" s="1"/>
  <c r="AA9" i="2"/>
  <c r="Y9" i="2"/>
  <c r="Y35" i="2" s="1"/>
  <c r="S9" i="2"/>
  <c r="G9" i="2"/>
  <c r="T9" i="2" s="1"/>
  <c r="T41" i="1"/>
  <c r="N41" i="1"/>
  <c r="K41" i="1"/>
  <c r="H41" i="1"/>
  <c r="E39" i="1"/>
  <c r="E37" i="1"/>
  <c r="E35" i="1"/>
  <c r="E33" i="1"/>
  <c r="Q31" i="1"/>
  <c r="Q30" i="1"/>
  <c r="Q28" i="1"/>
  <c r="Q27" i="1"/>
  <c r="Q26" i="1"/>
  <c r="Q25" i="1"/>
  <c r="Q41" i="1" s="1"/>
  <c r="E21" i="1"/>
  <c r="E20" i="1"/>
  <c r="E19" i="1"/>
  <c r="E18" i="1"/>
  <c r="E15" i="1"/>
  <c r="E13" i="1"/>
  <c r="E12" i="1"/>
  <c r="E11" i="1"/>
  <c r="E8" i="1"/>
  <c r="E6" i="1"/>
  <c r="E41" i="1" l="1"/>
  <c r="V9" i="2"/>
  <c r="T11" i="2"/>
  <c r="V11" i="2" s="1"/>
  <c r="AF11" i="2" s="1"/>
  <c r="AH11" i="2" s="1"/>
  <c r="G35" i="2"/>
  <c r="V35" i="2" l="1"/>
  <c r="AF9" i="2"/>
  <c r="T35" i="2"/>
  <c r="AF35" i="2" l="1"/>
  <c r="AH9" i="2"/>
  <c r="AH35" i="2" s="1"/>
</calcChain>
</file>

<file path=xl/sharedStrings.xml><?xml version="1.0" encoding="utf-8"?>
<sst xmlns="http://schemas.openxmlformats.org/spreadsheetml/2006/main" count="107" uniqueCount="84">
  <si>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4"/>
  </si>
  <si>
    <t>自　平成２１年４月 １ 日</t>
    <rPh sb="0" eb="1">
      <t>ジ</t>
    </rPh>
    <rPh sb="2" eb="4">
      <t>ヘイセイ</t>
    </rPh>
    <rPh sb="6" eb="7">
      <t>ネン</t>
    </rPh>
    <rPh sb="8" eb="9">
      <t>ガツ</t>
    </rPh>
    <rPh sb="12" eb="13">
      <t>ニチ</t>
    </rPh>
    <phoneticPr fontId="4"/>
  </si>
  <si>
    <t>至　平成２２年３月３１日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4"/>
  </si>
  <si>
    <t>（単位：千円）</t>
    <rPh sb="1" eb="3">
      <t>タンイ</t>
    </rPh>
    <rPh sb="4" eb="6">
      <t>センエン</t>
    </rPh>
    <phoneticPr fontId="4"/>
  </si>
  <si>
    <t>純資産合計</t>
    <rPh sb="3" eb="5">
      <t>ゴウケイ</t>
    </rPh>
    <phoneticPr fontId="4"/>
  </si>
  <si>
    <t>公共資産等整備
国県補助金等</t>
    <rPh sb="0" eb="2">
      <t>コウキョウ</t>
    </rPh>
    <rPh sb="2" eb="4">
      <t>シサン</t>
    </rPh>
    <rPh sb="4" eb="5">
      <t>トウ</t>
    </rPh>
    <rPh sb="5" eb="7">
      <t>セイビ</t>
    </rPh>
    <rPh sb="8" eb="9">
      <t>クニ</t>
    </rPh>
    <rPh sb="9" eb="10">
      <t>ケン</t>
    </rPh>
    <rPh sb="10" eb="14">
      <t>ホジョキントウ</t>
    </rPh>
    <phoneticPr fontId="4"/>
  </si>
  <si>
    <t>公共資産等整備
一般財源等</t>
    <rPh sb="0" eb="2">
      <t>コウキョウ</t>
    </rPh>
    <rPh sb="2" eb="4">
      <t>シサン</t>
    </rPh>
    <rPh sb="4" eb="5">
      <t>トウ</t>
    </rPh>
    <rPh sb="5" eb="7">
      <t>セイビ</t>
    </rPh>
    <rPh sb="8" eb="10">
      <t>イッパン</t>
    </rPh>
    <rPh sb="10" eb="12">
      <t>ザイゲン</t>
    </rPh>
    <rPh sb="12" eb="13">
      <t>トウ</t>
    </rPh>
    <phoneticPr fontId="4"/>
  </si>
  <si>
    <t>他団体及び
民間出資分</t>
    <rPh sb="0" eb="1">
      <t>ホカ</t>
    </rPh>
    <rPh sb="1" eb="3">
      <t>ダンタイ</t>
    </rPh>
    <rPh sb="3" eb="4">
      <t>オヨ</t>
    </rPh>
    <rPh sb="6" eb="8">
      <t>ミンカン</t>
    </rPh>
    <rPh sb="8" eb="10">
      <t>シュッシ</t>
    </rPh>
    <rPh sb="10" eb="11">
      <t>ブン</t>
    </rPh>
    <phoneticPr fontId="4"/>
  </si>
  <si>
    <t>その他
一般財源等</t>
    <rPh sb="4" eb="6">
      <t>イッパン</t>
    </rPh>
    <rPh sb="6" eb="8">
      <t>ザイゲン</t>
    </rPh>
    <rPh sb="8" eb="9">
      <t>トウ</t>
    </rPh>
    <phoneticPr fontId="4"/>
  </si>
  <si>
    <t>資産評価差額</t>
    <phoneticPr fontId="6"/>
  </si>
  <si>
    <t>期首純資産残高</t>
    <rPh sb="0" eb="2">
      <t>キシュ</t>
    </rPh>
    <rPh sb="5" eb="6">
      <t>ザン</t>
    </rPh>
    <rPh sb="6" eb="7">
      <t>ダカ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</si>
  <si>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</si>
  <si>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一般財源</t>
    <rPh sb="0" eb="2">
      <t>イッパン</t>
    </rPh>
    <rPh sb="2" eb="4">
      <t>ザイゲン</t>
    </rPh>
    <phoneticPr fontId="4"/>
  </si>
  <si>
    <t>地方税</t>
    <rPh sb="0" eb="3">
      <t>チホウゼイ</t>
    </rPh>
    <phoneticPr fontId="4"/>
  </si>
  <si>
    <t>地方交付税</t>
    <rPh sb="0" eb="2">
      <t>チホウ</t>
    </rPh>
    <rPh sb="2" eb="5">
      <t>コウフゼイ</t>
    </rPh>
    <phoneticPr fontId="4"/>
  </si>
  <si>
    <t>その他行政コスト充当財源</t>
    <rPh sb="2" eb="3">
      <t>タ</t>
    </rPh>
    <rPh sb="3" eb="5">
      <t>ギョウセイ</t>
    </rPh>
    <rPh sb="8" eb="10">
      <t>ジュウトウ</t>
    </rPh>
    <rPh sb="10" eb="12">
      <t>ザイゲン</t>
    </rPh>
    <phoneticPr fontId="4"/>
  </si>
  <si>
    <t>補助金等受入</t>
    <rPh sb="0" eb="3">
      <t>ホジョキン</t>
    </rPh>
    <rPh sb="3" eb="4">
      <t>トウ</t>
    </rPh>
    <rPh sb="4" eb="6">
      <t>ウケイレ</t>
    </rPh>
    <phoneticPr fontId="7"/>
  </si>
  <si>
    <t>臨時損益</t>
    <rPh sb="0" eb="2">
      <t>リンジ</t>
    </rPh>
    <rPh sb="2" eb="4">
      <t>ソンエキ</t>
    </rPh>
    <phoneticPr fontId="6"/>
  </si>
  <si>
    <t>災害復旧事業費</t>
    <rPh sb="0" eb="2">
      <t>サイガイ</t>
    </rPh>
    <rPh sb="2" eb="4">
      <t>フッキュウ</t>
    </rPh>
    <rPh sb="4" eb="7">
      <t>ジギョウヒ</t>
    </rPh>
    <phoneticPr fontId="6"/>
  </si>
  <si>
    <t>公共資産除売却損益</t>
    <rPh sb="0" eb="2">
      <t>コウキョウ</t>
    </rPh>
    <rPh sb="2" eb="4">
      <t>シサン</t>
    </rPh>
    <rPh sb="4" eb="5">
      <t>ジョ</t>
    </rPh>
    <rPh sb="5" eb="8">
      <t>バイキャクソン</t>
    </rPh>
    <rPh sb="8" eb="9">
      <t>エキ</t>
    </rPh>
    <phoneticPr fontId="6"/>
  </si>
  <si>
    <t>投資損失</t>
    <rPh sb="0" eb="2">
      <t>トウシ</t>
    </rPh>
    <rPh sb="2" eb="4">
      <t>ソンシツ</t>
    </rPh>
    <phoneticPr fontId="1"/>
  </si>
  <si>
    <t>収益事業純損失</t>
    <rPh sb="0" eb="2">
      <t>シュウエキ</t>
    </rPh>
    <rPh sb="2" eb="4">
      <t>ジギョウ</t>
    </rPh>
    <rPh sb="4" eb="5">
      <t>ジュン</t>
    </rPh>
    <rPh sb="5" eb="7">
      <t>ソンシツ</t>
    </rPh>
    <phoneticPr fontId="1"/>
  </si>
  <si>
    <t>…</t>
    <phoneticPr fontId="6"/>
  </si>
  <si>
    <t>科目振替</t>
    <rPh sb="0" eb="2">
      <t>カモク</t>
    </rPh>
    <rPh sb="2" eb="4">
      <t>フリカエ</t>
    </rPh>
    <phoneticPr fontId="4"/>
  </si>
  <si>
    <t>公共資産整備への財源投入</t>
    <rPh sb="0" eb="2">
      <t>コウキョウ</t>
    </rPh>
    <rPh sb="2" eb="4">
      <t>シサン</t>
    </rPh>
    <rPh sb="4" eb="6">
      <t>セイビ</t>
    </rPh>
    <rPh sb="8" eb="10">
      <t>ザイゲン</t>
    </rPh>
    <rPh sb="10" eb="12">
      <t>トウニュウ</t>
    </rPh>
    <phoneticPr fontId="4"/>
  </si>
  <si>
    <t>公共資産処分による財源増</t>
    <rPh sb="0" eb="2">
      <t>コウキョウ</t>
    </rPh>
    <rPh sb="2" eb="4">
      <t>シサン</t>
    </rPh>
    <rPh sb="4" eb="6">
      <t>ショブン</t>
    </rPh>
    <rPh sb="9" eb="11">
      <t>ザイゲン</t>
    </rPh>
    <rPh sb="11" eb="12">
      <t>ゾウ</t>
    </rPh>
    <phoneticPr fontId="4"/>
  </si>
  <si>
    <t>貸付金・出資金等への財源投入</t>
    <rPh sb="0" eb="2">
      <t>カシツケ</t>
    </rPh>
    <rPh sb="2" eb="3">
      <t>キン</t>
    </rPh>
    <rPh sb="4" eb="7">
      <t>シュッシキン</t>
    </rPh>
    <rPh sb="7" eb="8">
      <t>トウ</t>
    </rPh>
    <rPh sb="10" eb="12">
      <t>ザイゲン</t>
    </rPh>
    <rPh sb="12" eb="14">
      <t>トウニュウ</t>
    </rPh>
    <phoneticPr fontId="4"/>
  </si>
  <si>
    <t>貸付金・出資金等の回収等による財源増</t>
    <rPh sb="0" eb="2">
      <t>カシツケ</t>
    </rPh>
    <rPh sb="2" eb="3">
      <t>キン</t>
    </rPh>
    <rPh sb="4" eb="7">
      <t>シュッシキン</t>
    </rPh>
    <rPh sb="7" eb="8">
      <t>トウ</t>
    </rPh>
    <rPh sb="9" eb="11">
      <t>カイシュウ</t>
    </rPh>
    <rPh sb="11" eb="12">
      <t>トウ</t>
    </rPh>
    <rPh sb="15" eb="17">
      <t>ザイゲン</t>
    </rPh>
    <rPh sb="17" eb="18">
      <t>ゾウ</t>
    </rPh>
    <phoneticPr fontId="4"/>
  </si>
  <si>
    <t>減価償却による財源増</t>
    <rPh sb="0" eb="2">
      <t>ゲンカ</t>
    </rPh>
    <rPh sb="2" eb="4">
      <t>ショウキャク</t>
    </rPh>
    <rPh sb="7" eb="9">
      <t>ザイゲン</t>
    </rPh>
    <rPh sb="9" eb="10">
      <t>ゾウ</t>
    </rPh>
    <phoneticPr fontId="4"/>
  </si>
  <si>
    <t>地方債償還に伴う財源振替</t>
    <rPh sb="0" eb="3">
      <t>チホウサイ</t>
    </rPh>
    <rPh sb="3" eb="5">
      <t>ショウカン</t>
    </rPh>
    <rPh sb="6" eb="7">
      <t>トモナ</t>
    </rPh>
    <rPh sb="8" eb="10">
      <t>ザイゲン</t>
    </rPh>
    <rPh sb="10" eb="12">
      <t>フリカエ</t>
    </rPh>
    <phoneticPr fontId="4"/>
  </si>
  <si>
    <t>出資の受入・新規設立</t>
    <rPh sb="0" eb="2">
      <t>シュッシ</t>
    </rPh>
    <rPh sb="3" eb="5">
      <t>ウケイレ</t>
    </rPh>
    <rPh sb="6" eb="8">
      <t>シンキ</t>
    </rPh>
    <rPh sb="8" eb="10">
      <t>セツリツ</t>
    </rPh>
    <phoneticPr fontId="4"/>
  </si>
  <si>
    <t>資産評価替えによる変動額</t>
    <rPh sb="0" eb="2">
      <t>シサン</t>
    </rPh>
    <rPh sb="2" eb="4">
      <t>ヒョウカ</t>
    </rPh>
    <rPh sb="4" eb="5">
      <t>カ</t>
    </rPh>
    <rPh sb="9" eb="11">
      <t>ヘンドウ</t>
    </rPh>
    <rPh sb="11" eb="12">
      <t>ガク</t>
    </rPh>
    <phoneticPr fontId="4"/>
  </si>
  <si>
    <t>無償受贈資産受入</t>
    <rPh sb="0" eb="2">
      <t>ムショウ</t>
    </rPh>
    <rPh sb="2" eb="4">
      <t>ジュゾウ</t>
    </rPh>
    <rPh sb="4" eb="6">
      <t>シサン</t>
    </rPh>
    <rPh sb="6" eb="8">
      <t>ウケイレ</t>
    </rPh>
    <phoneticPr fontId="4"/>
  </si>
  <si>
    <t>その他</t>
    <rPh sb="2" eb="3">
      <t>タ</t>
    </rPh>
    <phoneticPr fontId="4"/>
  </si>
  <si>
    <t>期末純資産残高</t>
    <rPh sb="0" eb="2">
      <t>キマツ</t>
    </rPh>
    <rPh sb="5" eb="7">
      <t>ザンダカ</t>
    </rPh>
    <phoneticPr fontId="4"/>
  </si>
  <si>
    <t>連結純資産変動計算書　内訳表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</si>
  <si>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6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</si>
  <si>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6"/>
  </si>
  <si>
    <t>地方独立行政法人</t>
    <rPh sb="0" eb="2">
      <t>チホウ</t>
    </rPh>
    <rPh sb="2" eb="8">
      <t>ドッポウ</t>
    </rPh>
    <phoneticPr fontId="6"/>
  </si>
  <si>
    <t>地方三公社</t>
    <rPh sb="0" eb="2">
      <t>チホウ</t>
    </rPh>
    <rPh sb="2" eb="5">
      <t>サンコウシャ</t>
    </rPh>
    <phoneticPr fontId="6"/>
  </si>
  <si>
    <t>第三セクター等</t>
    <rPh sb="0" eb="1">
      <t>ダイ</t>
    </rPh>
    <rPh sb="1" eb="2">
      <t>サン</t>
    </rPh>
    <rPh sb="6" eb="7">
      <t>トウ</t>
    </rPh>
    <phoneticPr fontId="6"/>
  </si>
  <si>
    <t>公営事業会計</t>
    <rPh sb="0" eb="2">
      <t>コウエイ</t>
    </rPh>
    <rPh sb="2" eb="4">
      <t>ジギョウ</t>
    </rPh>
    <rPh sb="4" eb="5">
      <t>カイ</t>
    </rPh>
    <rPh sb="5" eb="6">
      <t>ケイ</t>
    </rPh>
    <phoneticPr fontId="6"/>
  </si>
  <si>
    <t>(合計)</t>
    <rPh sb="1" eb="3">
      <t>ゴウケイ</t>
    </rPh>
    <phoneticPr fontId="6"/>
  </si>
  <si>
    <t>(相殺消去等)</t>
    <rPh sb="1" eb="3">
      <t>ソウサイ</t>
    </rPh>
    <rPh sb="3" eb="6">
      <t>ショウキョトウ</t>
    </rPh>
    <phoneticPr fontId="6"/>
  </si>
  <si>
    <t>純計</t>
    <rPh sb="0" eb="1">
      <t>ジュン</t>
    </rPh>
    <rPh sb="1" eb="2">
      <t>ケイ</t>
    </rPh>
    <phoneticPr fontId="6"/>
  </si>
  <si>
    <t>(単純合計)</t>
    <rPh sb="1" eb="3">
      <t>タンジュン</t>
    </rPh>
    <rPh sb="3" eb="5">
      <t>ゴウケイ</t>
    </rPh>
    <phoneticPr fontId="6"/>
  </si>
  <si>
    <t>普通会計</t>
    <rPh sb="0" eb="2">
      <t>フツウ</t>
    </rPh>
    <rPh sb="2" eb="4">
      <t>カイケイ</t>
    </rPh>
    <phoneticPr fontId="6"/>
  </si>
  <si>
    <t>公営企業会計</t>
    <rPh sb="0" eb="2">
      <t>コウエイ</t>
    </rPh>
    <rPh sb="2" eb="4">
      <t>キギョウ</t>
    </rPh>
    <rPh sb="4" eb="6">
      <t>カイケイ</t>
    </rPh>
    <phoneticPr fontId="6"/>
  </si>
  <si>
    <t>その他</t>
    <rPh sb="2" eb="3">
      <t>タ</t>
    </rPh>
    <phoneticPr fontId="10"/>
  </si>
  <si>
    <t>坂出、宇多津
広域行政</t>
    <rPh sb="0" eb="2">
      <t>サカイデ</t>
    </rPh>
    <rPh sb="3" eb="6">
      <t>ウタヅ</t>
    </rPh>
    <rPh sb="7" eb="9">
      <t>コウイキ</t>
    </rPh>
    <rPh sb="9" eb="11">
      <t>ギョウセイ</t>
    </rPh>
    <phoneticPr fontId="6"/>
  </si>
  <si>
    <t>後期高齢者医
療広域連合</t>
    <rPh sb="0" eb="2">
      <t>コウキ</t>
    </rPh>
    <rPh sb="2" eb="5">
      <t>コウレイシャ</t>
    </rPh>
    <rPh sb="5" eb="6">
      <t>イ</t>
    </rPh>
    <rPh sb="7" eb="8">
      <t>リョウ</t>
    </rPh>
    <rPh sb="8" eb="10">
      <t>コウイキ</t>
    </rPh>
    <rPh sb="10" eb="12">
      <t>レンゴウ</t>
    </rPh>
    <phoneticPr fontId="10"/>
  </si>
  <si>
    <t>(合計)</t>
    <phoneticPr fontId="6"/>
  </si>
  <si>
    <t>該当なし</t>
    <rPh sb="0" eb="2">
      <t>ガイトウ</t>
    </rPh>
    <phoneticPr fontId="10"/>
  </si>
  <si>
    <t>坂出市土地
開発公社</t>
    <rPh sb="0" eb="3">
      <t>サカイデシ</t>
    </rPh>
    <rPh sb="3" eb="5">
      <t>トチ</t>
    </rPh>
    <rPh sb="6" eb="7">
      <t>カイ</t>
    </rPh>
    <rPh sb="7" eb="8">
      <t>ハツ</t>
    </rPh>
    <rPh sb="8" eb="10">
      <t>コウシャ</t>
    </rPh>
    <phoneticPr fontId="6"/>
  </si>
  <si>
    <t>(財)坂出市
学校給食会</t>
    <rPh sb="1" eb="2">
      <t>ザイ</t>
    </rPh>
    <rPh sb="3" eb="6">
      <t>サカイデシ</t>
    </rPh>
    <rPh sb="7" eb="9">
      <t>ガッコウ</t>
    </rPh>
    <rPh sb="9" eb="11">
      <t>キュウショク</t>
    </rPh>
    <rPh sb="11" eb="12">
      <t>カイ</t>
    </rPh>
    <phoneticPr fontId="6"/>
  </si>
  <si>
    <t>病院</t>
    <rPh sb="0" eb="2">
      <t>ビョウイン</t>
    </rPh>
    <phoneticPr fontId="6"/>
  </si>
  <si>
    <t>水道</t>
    <rPh sb="0" eb="2">
      <t>スイドウ</t>
    </rPh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</si>
  <si>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6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</si>
  <si>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6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</si>
  <si>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6"/>
  </si>
  <si>
    <t>下水道事業</t>
    <rPh sb="0" eb="3">
      <t>ゲスイドウ</t>
    </rPh>
    <rPh sb="3" eb="5">
      <t>ジギョウ</t>
    </rPh>
    <phoneticPr fontId="6"/>
  </si>
  <si>
    <t>駐車場整備
事業</t>
    <rPh sb="0" eb="3">
      <t>チュウシャジョウ</t>
    </rPh>
    <rPh sb="3" eb="5">
      <t>セイビ</t>
    </rPh>
    <rPh sb="6" eb="8">
      <t>ジギョウ</t>
    </rPh>
    <phoneticPr fontId="6"/>
  </si>
  <si>
    <t>国民健康保険</t>
    <phoneticPr fontId="6"/>
  </si>
  <si>
    <t>国民健康保険
与島診療所</t>
    <rPh sb="7" eb="8">
      <t>ヨ</t>
    </rPh>
    <rPh sb="8" eb="9">
      <t>シマ</t>
    </rPh>
    <rPh sb="9" eb="11">
      <t>シンリョウ</t>
    </rPh>
    <rPh sb="11" eb="12">
      <t>ショ</t>
    </rPh>
    <phoneticPr fontId="6"/>
  </si>
  <si>
    <t>老人保健</t>
    <rPh sb="0" eb="2">
      <t>ロウジン</t>
    </rPh>
    <rPh sb="2" eb="4">
      <t>ホケン</t>
    </rPh>
    <phoneticPr fontId="6"/>
  </si>
  <si>
    <t>介護保険</t>
    <rPh sb="0" eb="2">
      <t>カイゴ</t>
    </rPh>
    <rPh sb="2" eb="4">
      <t>ホケン</t>
    </rPh>
    <phoneticPr fontId="6"/>
  </si>
  <si>
    <t>介護保険介護
予防支援事業</t>
    <rPh sb="0" eb="2">
      <t>カイゴ</t>
    </rPh>
    <rPh sb="2" eb="4">
      <t>ホケン</t>
    </rPh>
    <rPh sb="4" eb="6">
      <t>カイゴ</t>
    </rPh>
    <rPh sb="7" eb="9">
      <t>ヨボウ</t>
    </rPh>
    <rPh sb="9" eb="11">
      <t>シエン</t>
    </rPh>
    <rPh sb="11" eb="13">
      <t>ジギョウ</t>
    </rPh>
    <phoneticPr fontId="6"/>
  </si>
  <si>
    <t>後期高齢者
医療事業</t>
    <rPh sb="0" eb="2">
      <t>コウキ</t>
    </rPh>
    <rPh sb="2" eb="5">
      <t>コウレイシャ</t>
    </rPh>
    <rPh sb="6" eb="8">
      <t>イリョウ</t>
    </rPh>
    <rPh sb="8" eb="9">
      <t>コト</t>
    </rPh>
    <rPh sb="9" eb="10">
      <t>ギョウ</t>
    </rPh>
    <phoneticPr fontId="6"/>
  </si>
  <si>
    <t>(A＋B＋C＋D)</t>
    <phoneticPr fontId="6"/>
  </si>
  <si>
    <t>(E+F+G+H+I+J)</t>
    <phoneticPr fontId="6"/>
  </si>
  <si>
    <t>A</t>
    <phoneticPr fontId="6"/>
  </si>
  <si>
    <t>(小計) B</t>
    <rPh sb="1" eb="3">
      <t>ショウケイ</t>
    </rPh>
    <phoneticPr fontId="6"/>
  </si>
  <si>
    <t>(小計) C</t>
    <rPh sb="1" eb="3">
      <t>ショウケイ</t>
    </rPh>
    <phoneticPr fontId="6"/>
  </si>
  <si>
    <t>A＋B＋C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</si>
  <si>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</si>
  <si>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</si>
  <si>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</si>
  <si>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</si>
  <si>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H</t>
    <phoneticPr fontId="6"/>
  </si>
  <si>
    <t>I</t>
    <phoneticPr fontId="6"/>
  </si>
  <si>
    <t>E＋F＋G＋H＋I</t>
    <phoneticPr fontId="6"/>
  </si>
  <si>
    <t>J</t>
    <phoneticPr fontId="6"/>
  </si>
  <si>
    <t>K</t>
    <phoneticPr fontId="6"/>
  </si>
  <si>
    <t>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</si>
</sst>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_);\(#,##0\)"/>
    <numFmt numFmtId="178" formatCode="#,##0;[Red]&quot;△ &quot;#,##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top"/>
    </xf>
    <xf numFmtId="181" fontId="9" fillId="0" borderId="0" applyFont="0" applyFill="0" applyBorder="0" applyAlignment="0" applyProtection="0"/>
    <xf numFmtId="0" fontId="11" fillId="0" borderId="0" applyFill="0" applyBorder="0" applyProtection="0"/>
    <xf numFmtId="0" fontId="7" fillId="0" borderId="0" applyNumberFormat="0" applyFont="0" applyFill="0" applyBorder="0">
      <alignment horizontal="left" vertical="top" wrapText="1"/>
    </xf>
  </cellStyleXfs>
  <cellXfs count="132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Alignment="1">
      <alignment horizontal="right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center" vertical="center" wrapText="1"/>
    </xf>
    <xf numFmtId="176" fontId="1" fillId="0" borderId="4" xfId="1" applyNumberFormat="1" applyFont="1" applyBorder="1" applyAlignment="1">
      <alignment vertical="center"/>
    </xf>
    <xf numFmtId="176" fontId="1" fillId="0" borderId="5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textRotation="255"/>
    </xf>
    <xf numFmtId="176" fontId="1" fillId="2" borderId="7" xfId="1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176" fontId="8" fillId="0" borderId="0" xfId="1" applyNumberFormat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7" fontId="8" fillId="0" borderId="0" xfId="1" applyNumberFormat="1" applyFont="1" applyFill="1" applyAlignment="1"/>
    <xf numFmtId="177" fontId="9" fillId="0" borderId="0" xfId="1" applyNumberFormat="1" applyFont="1" applyFill="1" applyAlignment="1"/>
    <xf numFmtId="177" fontId="9" fillId="0" borderId="0" xfId="3" applyNumberFormat="1" applyFont="1" applyFill="1"/>
    <xf numFmtId="176" fontId="9" fillId="0" borderId="0" xfId="1" applyNumberFormat="1" applyFont="1" applyAlignment="1">
      <alignment vertical="center"/>
    </xf>
    <xf numFmtId="178" fontId="9" fillId="0" borderId="0" xfId="1" applyNumberFormat="1" applyFont="1" applyFill="1" applyAlignment="1"/>
    <xf numFmtId="178" fontId="9" fillId="0" borderId="0" xfId="1" applyNumberFormat="1" applyFont="1" applyFill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2" xfId="1" applyNumberFormat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vertical="center"/>
    </xf>
    <xf numFmtId="178" fontId="9" fillId="0" borderId="12" xfId="1" applyNumberFormat="1" applyFont="1" applyFill="1" applyBorder="1" applyAlignment="1">
      <alignment horizontal="center"/>
    </xf>
    <xf numFmtId="178" fontId="9" fillId="0" borderId="13" xfId="1" applyNumberFormat="1" applyFont="1" applyFill="1" applyBorder="1" applyAlignment="1">
      <alignment horizontal="center"/>
    </xf>
    <xf numFmtId="178" fontId="9" fillId="0" borderId="14" xfId="1" applyNumberFormat="1" applyFont="1" applyFill="1" applyBorder="1" applyAlignment="1">
      <alignment horizontal="center"/>
    </xf>
    <xf numFmtId="177" fontId="9" fillId="0" borderId="12" xfId="1" applyNumberFormat="1" applyFont="1" applyFill="1" applyBorder="1" applyAlignment="1">
      <alignment horizontal="center" vertical="center"/>
    </xf>
    <xf numFmtId="177" fontId="9" fillId="0" borderId="13" xfId="1" applyNumberFormat="1" applyFont="1" applyFill="1" applyBorder="1" applyAlignment="1">
      <alignment horizontal="center" vertical="center"/>
    </xf>
    <xf numFmtId="177" fontId="9" fillId="0" borderId="14" xfId="1" applyNumberFormat="1" applyFont="1" applyFill="1" applyBorder="1" applyAlignment="1">
      <alignment horizontal="center" vertical="center"/>
    </xf>
    <xf numFmtId="177" fontId="9" fillId="0" borderId="15" xfId="3" applyNumberFormat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6" xfId="1" applyNumberFormat="1" applyFont="1" applyFill="1" applyBorder="1" applyAlignment="1">
      <alignment vertical="center"/>
    </xf>
    <xf numFmtId="178" fontId="9" fillId="0" borderId="15" xfId="1" applyNumberFormat="1" applyFont="1" applyFill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center" vertical="center"/>
    </xf>
    <xf numFmtId="178" fontId="9" fillId="0" borderId="16" xfId="1" applyNumberFormat="1" applyFont="1" applyFill="1" applyBorder="1" applyAlignment="1">
      <alignment horizontal="center" vertical="center"/>
    </xf>
    <xf numFmtId="178" fontId="9" fillId="0" borderId="17" xfId="1" applyNumberFormat="1" applyFont="1" applyFill="1" applyBorder="1" applyAlignment="1">
      <alignment horizontal="center" vertical="center"/>
    </xf>
    <xf numFmtId="178" fontId="9" fillId="0" borderId="18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17" xfId="1" applyNumberFormat="1" applyFont="1" applyFill="1" applyBorder="1" applyAlignment="1">
      <alignment horizontal="center" vertical="center" wrapText="1"/>
    </xf>
    <xf numFmtId="177" fontId="9" fillId="0" borderId="18" xfId="1" applyNumberFormat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center" vertical="center" wrapText="1"/>
    </xf>
    <xf numFmtId="177" fontId="9" fillId="0" borderId="19" xfId="3" applyNumberFormat="1" applyFont="1" applyFill="1" applyBorder="1" applyAlignment="1">
      <alignment horizontal="center" vertical="center"/>
    </xf>
    <xf numFmtId="178" fontId="9" fillId="0" borderId="19" xfId="1" applyNumberFormat="1" applyFont="1" applyFill="1" applyBorder="1" applyAlignment="1">
      <alignment horizontal="center" vertical="center"/>
    </xf>
    <xf numFmtId="178" fontId="9" fillId="0" borderId="7" xfId="1" applyNumberFormat="1" applyFont="1" applyFill="1" applyBorder="1" applyAlignment="1">
      <alignment horizontal="center" vertical="center"/>
    </xf>
    <xf numFmtId="178" fontId="9" fillId="0" borderId="20" xfId="1" applyNumberFormat="1" applyFont="1" applyFill="1" applyBorder="1" applyAlignment="1">
      <alignment horizontal="center" vertical="center"/>
    </xf>
    <xf numFmtId="178" fontId="9" fillId="0" borderId="7" xfId="1" applyNumberFormat="1" applyFont="1" applyFill="1" applyBorder="1" applyAlignment="1">
      <alignment horizontal="center" vertical="center" wrapText="1"/>
    </xf>
    <xf numFmtId="178" fontId="9" fillId="0" borderId="21" xfId="1" applyNumberFormat="1" applyFont="1" applyFill="1" applyBorder="1" applyAlignment="1">
      <alignment horizontal="center" vertical="center"/>
    </xf>
    <xf numFmtId="178" fontId="9" fillId="0" borderId="22" xfId="1" applyNumberFormat="1" applyFont="1" applyFill="1" applyBorder="1" applyAlignment="1">
      <alignment horizontal="center" vertical="center"/>
    </xf>
    <xf numFmtId="178" fontId="9" fillId="0" borderId="23" xfId="1" applyNumberFormat="1" applyFont="1" applyFill="1" applyBorder="1" applyAlignment="1">
      <alignment horizontal="center" vertical="center"/>
    </xf>
    <xf numFmtId="177" fontId="9" fillId="0" borderId="5" xfId="1" applyNumberFormat="1" applyFont="1" applyFill="1" applyBorder="1" applyAlignment="1">
      <alignment horizontal="center" vertical="center" wrapText="1"/>
    </xf>
    <xf numFmtId="177" fontId="9" fillId="0" borderId="22" xfId="1" applyNumberFormat="1" applyFont="1" applyFill="1" applyBorder="1" applyAlignment="1">
      <alignment horizontal="center" vertical="center" wrapText="1"/>
    </xf>
    <xf numFmtId="177" fontId="9" fillId="0" borderId="23" xfId="1" applyNumberFormat="1" applyFont="1" applyFill="1" applyBorder="1" applyAlignment="1">
      <alignment horizontal="center" vertical="center"/>
    </xf>
    <xf numFmtId="177" fontId="9" fillId="0" borderId="21" xfId="1" applyNumberFormat="1" applyFont="1" applyFill="1" applyBorder="1" applyAlignment="1">
      <alignment horizontal="center" vertical="center" wrapText="1"/>
    </xf>
    <xf numFmtId="178" fontId="9" fillId="0" borderId="24" xfId="1" applyNumberFormat="1" applyFont="1" applyFill="1" applyBorder="1" applyAlignment="1">
      <alignment horizontal="center" vertical="center"/>
    </xf>
    <xf numFmtId="178" fontId="9" fillId="0" borderId="25" xfId="1" applyNumberFormat="1" applyFont="1" applyFill="1" applyBorder="1" applyAlignment="1">
      <alignment horizontal="center" vertical="center"/>
    </xf>
    <xf numFmtId="178" fontId="9" fillId="0" borderId="25" xfId="1" applyNumberFormat="1" applyFont="1" applyFill="1" applyBorder="1" applyAlignment="1">
      <alignment horizontal="center" vertical="center"/>
    </xf>
    <xf numFmtId="178" fontId="9" fillId="0" borderId="25" xfId="1" applyNumberFormat="1" applyFont="1" applyFill="1" applyBorder="1" applyAlignment="1">
      <alignment horizontal="center" vertical="center" wrapText="1"/>
    </xf>
    <xf numFmtId="178" fontId="9" fillId="0" borderId="26" xfId="1" applyNumberFormat="1" applyFont="1" applyFill="1" applyBorder="1" applyAlignment="1">
      <alignment horizontal="center" vertical="center" wrapText="1"/>
    </xf>
    <xf numFmtId="178" fontId="9" fillId="0" borderId="21" xfId="1" applyNumberFormat="1" applyFont="1" applyFill="1" applyBorder="1" applyAlignment="1">
      <alignment horizontal="center" vertical="center"/>
    </xf>
    <xf numFmtId="178" fontId="9" fillId="0" borderId="22" xfId="1" applyNumberFormat="1" applyFont="1" applyFill="1" applyBorder="1" applyAlignment="1">
      <alignment horizontal="center" vertical="center"/>
    </xf>
    <xf numFmtId="178" fontId="9" fillId="0" borderId="23" xfId="1" applyNumberFormat="1" applyFont="1" applyFill="1" applyBorder="1" applyAlignment="1">
      <alignment horizontal="center" vertical="center"/>
    </xf>
    <xf numFmtId="177" fontId="9" fillId="0" borderId="19" xfId="3" applyNumberFormat="1" applyFont="1" applyFill="1" applyBorder="1" applyAlignment="1">
      <alignment horizontal="right" vertical="center"/>
    </xf>
    <xf numFmtId="176" fontId="9" fillId="0" borderId="27" xfId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178" fontId="9" fillId="0" borderId="29" xfId="1" applyNumberFormat="1" applyFont="1" applyFill="1" applyBorder="1" applyAlignment="1">
      <alignment horizontal="right" vertical="center"/>
    </xf>
    <xf numFmtId="178" fontId="9" fillId="0" borderId="27" xfId="1" applyNumberFormat="1" applyFont="1" applyFill="1" applyBorder="1" applyAlignment="1">
      <alignment horizontal="center" vertical="center"/>
    </xf>
    <xf numFmtId="178" fontId="9" fillId="0" borderId="30" xfId="1" applyNumberFormat="1" applyFont="1" applyFill="1" applyBorder="1" applyAlignment="1">
      <alignment horizontal="center" vertical="center"/>
    </xf>
    <xf numFmtId="178" fontId="9" fillId="0" borderId="30" xfId="1" applyNumberFormat="1" applyFont="1" applyFill="1" applyBorder="1" applyAlignment="1">
      <alignment horizontal="center" vertical="center"/>
    </xf>
    <xf numFmtId="178" fontId="9" fillId="0" borderId="31" xfId="1" applyNumberFormat="1" applyFont="1" applyFill="1" applyBorder="1" applyAlignment="1">
      <alignment horizontal="center" vertical="center"/>
    </xf>
    <xf numFmtId="178" fontId="9" fillId="0" borderId="32" xfId="1" applyNumberFormat="1" applyFont="1" applyFill="1" applyBorder="1" applyAlignment="1">
      <alignment horizontal="right" vertical="center"/>
    </xf>
    <xf numFmtId="178" fontId="9" fillId="0" borderId="30" xfId="1" applyNumberFormat="1" applyFont="1" applyFill="1" applyBorder="1" applyAlignment="1">
      <alignment horizontal="right" vertical="center"/>
    </xf>
    <xf numFmtId="178" fontId="9" fillId="0" borderId="33" xfId="1" applyNumberFormat="1" applyFont="1" applyFill="1" applyBorder="1" applyAlignment="1">
      <alignment horizontal="right" vertical="center"/>
    </xf>
    <xf numFmtId="177" fontId="9" fillId="0" borderId="27" xfId="1" applyNumberFormat="1" applyFont="1" applyFill="1" applyBorder="1" applyAlignment="1">
      <alignment horizontal="right" vertical="center" wrapText="1"/>
    </xf>
    <xf numFmtId="177" fontId="9" fillId="0" borderId="30" xfId="1" applyNumberFormat="1" applyFont="1" applyFill="1" applyBorder="1" applyAlignment="1">
      <alignment horizontal="right" vertical="center" wrapText="1"/>
    </xf>
    <xf numFmtId="177" fontId="9" fillId="0" borderId="33" xfId="1" applyNumberFormat="1" applyFont="1" applyFill="1" applyBorder="1" applyAlignment="1">
      <alignment horizontal="right" vertical="center"/>
    </xf>
    <xf numFmtId="177" fontId="9" fillId="0" borderId="32" xfId="1" applyNumberFormat="1" applyFont="1" applyFill="1" applyBorder="1" applyAlignment="1">
      <alignment horizontal="right" vertical="center" wrapText="1"/>
    </xf>
    <xf numFmtId="177" fontId="9" fillId="0" borderId="32" xfId="1" applyNumberFormat="1" applyFont="1" applyFill="1" applyBorder="1" applyAlignment="1">
      <alignment horizontal="center" vertical="center" wrapText="1"/>
    </xf>
    <xf numFmtId="177" fontId="9" fillId="0" borderId="29" xfId="3" applyNumberFormat="1" applyFont="1" applyFill="1" applyBorder="1" applyAlignment="1">
      <alignment horizontal="right" vertical="center"/>
    </xf>
    <xf numFmtId="178" fontId="9" fillId="0" borderId="19" xfId="1" applyNumberFormat="1" applyFont="1" applyFill="1" applyBorder="1" applyAlignment="1">
      <alignment vertical="center"/>
    </xf>
    <xf numFmtId="178" fontId="9" fillId="0" borderId="21" xfId="1" applyNumberFormat="1" applyFont="1" applyFill="1" applyBorder="1" applyAlignment="1">
      <alignment vertical="center"/>
    </xf>
    <xf numFmtId="178" fontId="9" fillId="0" borderId="22" xfId="1" applyNumberFormat="1" applyFont="1" applyFill="1" applyBorder="1" applyAlignment="1">
      <alignment vertical="center"/>
    </xf>
    <xf numFmtId="178" fontId="9" fillId="0" borderId="23" xfId="1" applyNumberFormat="1" applyFont="1" applyFill="1" applyBorder="1" applyAlignment="1">
      <alignment vertical="center"/>
    </xf>
    <xf numFmtId="178" fontId="9" fillId="0" borderId="5" xfId="1" applyNumberFormat="1" applyFont="1" applyFill="1" applyBorder="1" applyAlignment="1">
      <alignment vertical="center"/>
    </xf>
    <xf numFmtId="178" fontId="9" fillId="0" borderId="6" xfId="1" applyNumberFormat="1" applyFont="1" applyFill="1" applyBorder="1" applyAlignment="1">
      <alignment vertical="center"/>
    </xf>
    <xf numFmtId="178" fontId="9" fillId="0" borderId="34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8" fontId="9" fillId="0" borderId="19" xfId="1" applyNumberFormat="1" applyFont="1" applyFill="1" applyBorder="1" applyAlignment="1"/>
    <xf numFmtId="178" fontId="9" fillId="0" borderId="21" xfId="1" applyNumberFormat="1" applyFont="1" applyFill="1" applyBorder="1" applyAlignment="1"/>
    <xf numFmtId="178" fontId="9" fillId="0" borderId="22" xfId="1" applyNumberFormat="1" applyFont="1" applyFill="1" applyBorder="1" applyAlignment="1"/>
    <xf numFmtId="178" fontId="9" fillId="0" borderId="26" xfId="1" applyNumberFormat="1" applyFont="1" applyFill="1" applyBorder="1" applyAlignment="1"/>
    <xf numFmtId="178" fontId="9" fillId="0" borderId="23" xfId="1" applyNumberFormat="1" applyFont="1" applyFill="1" applyBorder="1" applyAlignment="1"/>
    <xf numFmtId="178" fontId="9" fillId="0" borderId="5" xfId="1" applyNumberFormat="1" applyFont="1" applyFill="1" applyBorder="1" applyAlignment="1"/>
    <xf numFmtId="178" fontId="9" fillId="0" borderId="6" xfId="1" applyNumberFormat="1" applyFont="1" applyFill="1" applyBorder="1" applyAlignment="1"/>
    <xf numFmtId="178" fontId="9" fillId="0" borderId="35" xfId="1" applyNumberFormat="1" applyFont="1" applyFill="1" applyBorder="1" applyAlignment="1"/>
    <xf numFmtId="0" fontId="9" fillId="0" borderId="6" xfId="0" applyFont="1" applyBorder="1" applyAlignment="1">
      <alignment horizontal="left" vertical="center" textRotation="255"/>
    </xf>
    <xf numFmtId="176" fontId="9" fillId="0" borderId="0" xfId="1" applyNumberFormat="1" applyFont="1" applyFill="1" applyAlignment="1">
      <alignment vertical="center"/>
    </xf>
    <xf numFmtId="178" fontId="9" fillId="0" borderId="22" xfId="1" applyNumberFormat="1" applyFont="1" applyFill="1" applyBorder="1" applyAlignment="1">
      <alignment shrinkToFit="1"/>
    </xf>
    <xf numFmtId="176" fontId="9" fillId="0" borderId="36" xfId="1" applyNumberFormat="1" applyFont="1" applyFill="1" applyBorder="1" applyAlignment="1">
      <alignment vertical="center"/>
    </xf>
    <xf numFmtId="176" fontId="9" fillId="0" borderId="37" xfId="1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8" fontId="9" fillId="0" borderId="39" xfId="1" applyNumberFormat="1" applyFont="1" applyFill="1" applyBorder="1" applyAlignment="1"/>
    <xf numFmtId="178" fontId="9" fillId="0" borderId="40" xfId="1" applyNumberFormat="1" applyFont="1" applyFill="1" applyBorder="1" applyAlignment="1"/>
    <xf numFmtId="178" fontId="9" fillId="0" borderId="41" xfId="1" applyNumberFormat="1" applyFont="1" applyFill="1" applyBorder="1" applyAlignment="1"/>
    <xf numFmtId="178" fontId="9" fillId="0" borderId="42" xfId="1" applyNumberFormat="1" applyFont="1" applyFill="1" applyBorder="1" applyAlignment="1"/>
    <xf numFmtId="178" fontId="9" fillId="0" borderId="43" xfId="1" applyNumberFormat="1" applyFont="1" applyFill="1" applyBorder="1" applyAlignment="1"/>
    <xf numFmtId="178" fontId="9" fillId="0" borderId="36" xfId="1" applyNumberFormat="1" applyFont="1" applyFill="1" applyBorder="1" applyAlignment="1"/>
    <xf numFmtId="178" fontId="9" fillId="0" borderId="38" xfId="1" applyNumberFormat="1" applyFont="1" applyFill="1" applyBorder="1" applyAlignment="1"/>
    <xf numFmtId="178" fontId="9" fillId="0" borderId="44" xfId="1" applyNumberFormat="1" applyFont="1" applyFill="1" applyBorder="1" applyAlignment="1"/>
    <xf numFmtId="176" fontId="9" fillId="0" borderId="9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vertical="center"/>
    </xf>
    <xf numFmtId="178" fontId="9" fillId="0" borderId="45" xfId="1" applyNumberFormat="1" applyFont="1" applyFill="1" applyBorder="1" applyAlignment="1"/>
    <xf numFmtId="178" fontId="9" fillId="0" borderId="46" xfId="1" applyNumberFormat="1" applyFont="1" applyFill="1" applyBorder="1" applyAlignment="1"/>
    <xf numFmtId="178" fontId="9" fillId="0" borderId="47" xfId="1" applyNumberFormat="1" applyFont="1" applyFill="1" applyBorder="1" applyAlignment="1"/>
    <xf numFmtId="178" fontId="9" fillId="0" borderId="48" xfId="1" applyNumberFormat="1" applyFont="1" applyFill="1" applyBorder="1" applyAlignment="1"/>
    <xf numFmtId="178" fontId="9" fillId="0" borderId="49" xfId="1" applyNumberFormat="1" applyFont="1" applyFill="1" applyBorder="1" applyAlignment="1"/>
    <xf numFmtId="178" fontId="9" fillId="0" borderId="9" xfId="1" applyNumberFormat="1" applyFont="1" applyFill="1" applyBorder="1" applyAlignment="1"/>
    <xf numFmtId="178" fontId="9" fillId="0" borderId="11" xfId="1" applyNumberFormat="1" applyFont="1" applyFill="1" applyBorder="1" applyAlignment="1"/>
    <xf numFmtId="178" fontId="9" fillId="0" borderId="50" xfId="1" applyNumberFormat="1" applyFont="1" applyFill="1" applyBorder="1" applyAlignment="1"/>
    <xf numFmtId="178" fontId="9" fillId="0" borderId="0" xfId="2" applyNumberFormat="1" applyFont="1" applyFill="1" applyAlignment="1"/>
  </cellXfs>
  <cellStyles count="9">
    <cellStyle name="パーセント" xfId="2" builtinId="5"/>
    <cellStyle name="パーセント()" xfId="4"/>
    <cellStyle name="パーセント(0.00)" xfId="5"/>
    <cellStyle name="パーセント[0.00]" xfId="6"/>
    <cellStyle name="桁区切り" xfId="1" builtinId="6"/>
    <cellStyle name="見出し１" xfId="7"/>
    <cellStyle name="折り返し" xfId="8"/>
    <cellStyle name="標準" xfId="0" builtinId="0"/>
    <cellStyle name="標準_16ﾊﾞﾗﾝｽｼｰﾄ 計算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1</xdr:row>
      <xdr:rowOff>0</xdr:rowOff>
    </xdr:from>
    <xdr:to>
      <xdr:col>10</xdr:col>
      <xdr:colOff>419100</xdr:colOff>
      <xdr:row>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505325" y="266700"/>
          <a:ext cx="185737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981075</xdr:colOff>
      <xdr:row>1</xdr:row>
      <xdr:rowOff>0</xdr:rowOff>
    </xdr:from>
    <xdr:to>
      <xdr:col>10</xdr:col>
      <xdr:colOff>419100</xdr:colOff>
      <xdr:row>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505325" y="266700"/>
          <a:ext cx="185737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zoomScale="75" zoomScaleNormal="63" workbookViewId="0">
      <selection activeCell="D26" sqref="D26"/>
    </sheetView>
  </sheetViews>
  <sheetFormatPr defaultRowHeight="18.75" customHeight="1" x14ac:dyDescent="0.15"/>
  <cols>
    <col min="1" max="1" width="2.125" style="3" customWidth="1"/>
    <col min="2" max="2" width="3.25" style="3" customWidth="1"/>
    <col min="3" max="3" width="2.875" style="3" customWidth="1"/>
    <col min="4" max="4" width="38" style="3" bestFit="1" customWidth="1"/>
    <col min="5" max="5" width="14.375" style="3" customWidth="1"/>
    <col min="6" max="7" width="0.75" style="3" customWidth="1"/>
    <col min="8" max="8" width="14.375" style="3" customWidth="1"/>
    <col min="9" max="10" width="0.75" style="3" customWidth="1"/>
    <col min="11" max="11" width="14.375" style="3" customWidth="1"/>
    <col min="12" max="13" width="0.75" style="3" customWidth="1"/>
    <col min="14" max="14" width="14.375" style="3" customWidth="1"/>
    <col min="15" max="16" width="0.75" style="3" customWidth="1"/>
    <col min="17" max="17" width="14.375" style="3" customWidth="1"/>
    <col min="18" max="19" width="0.75" style="3" customWidth="1"/>
    <col min="20" max="20" width="14.375" style="3" customWidth="1"/>
    <col min="21" max="21" width="2.125" style="3" customWidth="1"/>
    <col min="22" max="16384" width="9" style="3"/>
  </cols>
  <sheetData>
    <row r="1" spans="1:21" ht="2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8.75" customHeight="1" x14ac:dyDescent="0.15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ht="18.75" customHeight="1" x14ac:dyDescent="0.15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8.7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 t="s">
        <v>3</v>
      </c>
    </row>
    <row r="5" spans="1:21" ht="34.5" customHeight="1" x14ac:dyDescent="0.15">
      <c r="A5" s="6"/>
      <c r="B5" s="7"/>
      <c r="C5" s="7"/>
      <c r="D5" s="7"/>
      <c r="E5" s="8" t="s">
        <v>4</v>
      </c>
      <c r="F5" s="8"/>
      <c r="G5" s="8"/>
      <c r="H5" s="8" t="s">
        <v>5</v>
      </c>
      <c r="I5" s="8"/>
      <c r="J5" s="8"/>
      <c r="K5" s="8" t="s">
        <v>6</v>
      </c>
      <c r="L5" s="8"/>
      <c r="M5" s="8"/>
      <c r="N5" s="8" t="s">
        <v>7</v>
      </c>
      <c r="O5" s="8"/>
      <c r="P5" s="8"/>
      <c r="Q5" s="8" t="s">
        <v>8</v>
      </c>
      <c r="R5" s="8"/>
      <c r="S5" s="8"/>
      <c r="T5" s="8" t="s">
        <v>9</v>
      </c>
      <c r="U5" s="9"/>
    </row>
    <row r="6" spans="1:21" ht="18.75" customHeight="1" x14ac:dyDescent="0.15">
      <c r="A6" s="10"/>
      <c r="B6" s="11" t="s">
        <v>10</v>
      </c>
      <c r="C6" s="11"/>
      <c r="D6" s="11"/>
      <c r="E6" s="11">
        <f>SUM(H6:T6)</f>
        <v>65947149</v>
      </c>
      <c r="F6" s="11"/>
      <c r="G6" s="11"/>
      <c r="H6" s="12">
        <v>28434590</v>
      </c>
      <c r="I6" s="11"/>
      <c r="J6" s="11"/>
      <c r="K6" s="12">
        <v>53267488</v>
      </c>
      <c r="L6" s="11"/>
      <c r="M6" s="11"/>
      <c r="N6" s="12">
        <v>0</v>
      </c>
      <c r="O6" s="11"/>
      <c r="P6" s="11"/>
      <c r="Q6" s="12">
        <v>-15668822</v>
      </c>
      <c r="R6" s="11"/>
      <c r="S6" s="11"/>
      <c r="T6" s="12">
        <v>-86107</v>
      </c>
      <c r="U6" s="13"/>
    </row>
    <row r="7" spans="1:21" ht="9" customHeight="1" x14ac:dyDescent="0.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</row>
    <row r="8" spans="1:21" ht="18.75" customHeight="1" x14ac:dyDescent="0.15">
      <c r="A8" s="10"/>
      <c r="B8" s="11"/>
      <c r="C8" s="11" t="s">
        <v>11</v>
      </c>
      <c r="D8" s="11"/>
      <c r="E8" s="11">
        <f>SUM(H8:T8)</f>
        <v>-24505163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v>-24505163</v>
      </c>
      <c r="R8" s="11"/>
      <c r="S8" s="11"/>
      <c r="T8" s="11"/>
      <c r="U8" s="13"/>
    </row>
    <row r="9" spans="1:21" ht="9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</row>
    <row r="10" spans="1:21" ht="18.75" customHeight="1" x14ac:dyDescent="0.15">
      <c r="A10" s="10"/>
      <c r="B10" s="11"/>
      <c r="C10" s="11" t="s">
        <v>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3"/>
    </row>
    <row r="11" spans="1:21" ht="18.75" customHeight="1" x14ac:dyDescent="0.15">
      <c r="A11" s="10"/>
      <c r="B11" s="11"/>
      <c r="C11" s="11"/>
      <c r="D11" s="11" t="s">
        <v>13</v>
      </c>
      <c r="E11" s="11">
        <f>SUM(H11:T11)</f>
        <v>10372635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>
        <v>10372635</v>
      </c>
      <c r="R11" s="11"/>
      <c r="S11" s="11"/>
      <c r="T11" s="11"/>
      <c r="U11" s="13"/>
    </row>
    <row r="12" spans="1:21" ht="18.75" customHeight="1" x14ac:dyDescent="0.15">
      <c r="A12" s="10"/>
      <c r="B12" s="11"/>
      <c r="C12" s="11"/>
      <c r="D12" s="11" t="s">
        <v>14</v>
      </c>
      <c r="E12" s="11">
        <f>SUM(H12:T12)</f>
        <v>2777743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>
        <v>2777743</v>
      </c>
      <c r="R12" s="11"/>
      <c r="S12" s="11"/>
      <c r="T12" s="11"/>
      <c r="U12" s="13"/>
    </row>
    <row r="13" spans="1:21" ht="18.75" customHeight="1" x14ac:dyDescent="0.15">
      <c r="A13" s="10"/>
      <c r="B13" s="11"/>
      <c r="C13" s="11"/>
      <c r="D13" s="11" t="s">
        <v>15</v>
      </c>
      <c r="E13" s="11">
        <f>SUM(H13:T13)</f>
        <v>1249761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v>1249761</v>
      </c>
      <c r="R13" s="11"/>
      <c r="S13" s="11"/>
      <c r="T13" s="11"/>
      <c r="U13" s="13"/>
    </row>
    <row r="14" spans="1:21" ht="9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/>
    </row>
    <row r="15" spans="1:21" ht="18.75" customHeight="1" x14ac:dyDescent="0.15">
      <c r="A15" s="10"/>
      <c r="B15" s="11"/>
      <c r="C15" s="11" t="s">
        <v>16</v>
      </c>
      <c r="D15" s="11"/>
      <c r="E15" s="11">
        <f>SUM(H15:T15)</f>
        <v>11759557</v>
      </c>
      <c r="F15" s="11"/>
      <c r="G15" s="11"/>
      <c r="H15" s="12">
        <v>268143</v>
      </c>
      <c r="I15" s="11"/>
      <c r="J15" s="11"/>
      <c r="K15" s="11"/>
      <c r="L15" s="11"/>
      <c r="M15" s="11"/>
      <c r="N15" s="11"/>
      <c r="O15" s="11"/>
      <c r="P15" s="11"/>
      <c r="Q15" s="12">
        <v>11491414</v>
      </c>
      <c r="R15" s="11"/>
      <c r="S15" s="11"/>
      <c r="T15" s="11"/>
      <c r="U15" s="13"/>
    </row>
    <row r="16" spans="1:21" ht="9" customHeight="1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3"/>
    </row>
    <row r="17" spans="1:21" ht="19.5" customHeight="1" x14ac:dyDescent="0.15">
      <c r="A17" s="10"/>
      <c r="B17" s="11"/>
      <c r="C17" s="11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</row>
    <row r="18" spans="1:21" ht="19.5" customHeight="1" x14ac:dyDescent="0.15">
      <c r="A18" s="10"/>
      <c r="B18" s="11"/>
      <c r="C18" s="11"/>
      <c r="D18" s="11" t="s">
        <v>18</v>
      </c>
      <c r="E18" s="11">
        <f>SUM(H18:T18)</f>
        <v>-2074</v>
      </c>
      <c r="F18" s="11"/>
      <c r="G18" s="11"/>
      <c r="H18" s="11"/>
      <c r="I18" s="11"/>
      <c r="J18" s="11"/>
      <c r="K18" s="12">
        <v>-132</v>
      </c>
      <c r="L18" s="11"/>
      <c r="M18" s="11"/>
      <c r="N18" s="11"/>
      <c r="O18" s="11"/>
      <c r="P18" s="11"/>
      <c r="Q18" s="12">
        <v>-1942</v>
      </c>
      <c r="R18" s="11"/>
      <c r="S18" s="11"/>
      <c r="T18" s="11"/>
      <c r="U18" s="13"/>
    </row>
    <row r="19" spans="1:21" ht="19.5" customHeight="1" x14ac:dyDescent="0.15">
      <c r="A19" s="10"/>
      <c r="B19" s="11"/>
      <c r="C19" s="11"/>
      <c r="D19" s="11" t="s">
        <v>19</v>
      </c>
      <c r="E19" s="11">
        <f>SUM(H19:T19)</f>
        <v>6341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>
        <v>6341</v>
      </c>
      <c r="R19" s="11"/>
      <c r="S19" s="11"/>
      <c r="T19" s="11"/>
      <c r="U19" s="13"/>
    </row>
    <row r="20" spans="1:21" ht="19.5" customHeight="1" x14ac:dyDescent="0.15">
      <c r="A20" s="10"/>
      <c r="B20" s="11"/>
      <c r="C20" s="11"/>
      <c r="D20" s="11" t="s">
        <v>20</v>
      </c>
      <c r="E20" s="11">
        <f>SUM(H20:T20)</f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v>0</v>
      </c>
      <c r="R20" s="11"/>
      <c r="S20" s="11"/>
      <c r="T20" s="11"/>
      <c r="U20" s="13"/>
    </row>
    <row r="21" spans="1:21" ht="19.5" customHeight="1" x14ac:dyDescent="0.15">
      <c r="A21" s="10"/>
      <c r="B21" s="11"/>
      <c r="C21" s="11"/>
      <c r="D21" s="11" t="s">
        <v>21</v>
      </c>
      <c r="E21" s="11">
        <f>SUM(H21:T21)</f>
        <v>-5055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>
        <v>-5055</v>
      </c>
      <c r="R21" s="11"/>
      <c r="S21" s="11"/>
      <c r="T21" s="11"/>
      <c r="U21" s="13"/>
    </row>
    <row r="22" spans="1:21" ht="19.5" customHeight="1" x14ac:dyDescent="0.15">
      <c r="A22" s="10"/>
      <c r="B22" s="11"/>
      <c r="C22" s="11"/>
      <c r="D22" s="14" t="s">
        <v>22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</row>
    <row r="23" spans="1:21" ht="9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</row>
    <row r="24" spans="1:21" ht="18.75" customHeight="1" x14ac:dyDescent="0.15">
      <c r="A24" s="10"/>
      <c r="B24" s="11"/>
      <c r="C24" s="11" t="s">
        <v>23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</row>
    <row r="25" spans="1:21" ht="18.75" customHeight="1" x14ac:dyDescent="0.15">
      <c r="A25" s="10"/>
      <c r="B25" s="11"/>
      <c r="C25" s="11"/>
      <c r="D25" s="11" t="s">
        <v>24</v>
      </c>
      <c r="E25" s="11"/>
      <c r="F25" s="11"/>
      <c r="G25" s="11"/>
      <c r="H25" s="11"/>
      <c r="I25" s="11"/>
      <c r="J25" s="11"/>
      <c r="K25" s="12">
        <v>1433405</v>
      </c>
      <c r="L25" s="11"/>
      <c r="M25" s="11"/>
      <c r="N25" s="11"/>
      <c r="O25" s="11"/>
      <c r="P25" s="11"/>
      <c r="Q25" s="11">
        <f>-K25</f>
        <v>-1433405</v>
      </c>
      <c r="R25" s="11"/>
      <c r="S25" s="11"/>
      <c r="T25" s="11"/>
      <c r="U25" s="13"/>
    </row>
    <row r="26" spans="1:21" ht="18.75" customHeight="1" x14ac:dyDescent="0.15">
      <c r="A26" s="10"/>
      <c r="B26" s="11"/>
      <c r="C26" s="11"/>
      <c r="D26" s="11" t="s">
        <v>25</v>
      </c>
      <c r="E26" s="11"/>
      <c r="F26" s="11"/>
      <c r="G26" s="11"/>
      <c r="H26" s="12"/>
      <c r="I26" s="11"/>
      <c r="J26" s="11"/>
      <c r="K26" s="12">
        <v>-963</v>
      </c>
      <c r="L26" s="11"/>
      <c r="M26" s="11"/>
      <c r="N26" s="11"/>
      <c r="O26" s="11"/>
      <c r="P26" s="11"/>
      <c r="Q26" s="11">
        <f>-H26-K26-T26</f>
        <v>47567</v>
      </c>
      <c r="R26" s="11"/>
      <c r="S26" s="11"/>
      <c r="T26" s="15">
        <v>-46604</v>
      </c>
      <c r="U26" s="13"/>
    </row>
    <row r="27" spans="1:21" ht="18.75" customHeight="1" x14ac:dyDescent="0.15">
      <c r="A27" s="10"/>
      <c r="B27" s="11"/>
      <c r="C27" s="11"/>
      <c r="D27" s="11" t="s">
        <v>26</v>
      </c>
      <c r="E27" s="11"/>
      <c r="F27" s="11"/>
      <c r="G27" s="11"/>
      <c r="H27" s="12"/>
      <c r="I27" s="11"/>
      <c r="J27" s="11"/>
      <c r="K27" s="12">
        <v>1291500</v>
      </c>
      <c r="L27" s="11"/>
      <c r="M27" s="11"/>
      <c r="N27" s="11"/>
      <c r="O27" s="11"/>
      <c r="P27" s="11"/>
      <c r="Q27" s="11">
        <f>-H27-K27</f>
        <v>-1291500</v>
      </c>
      <c r="R27" s="11"/>
      <c r="S27" s="11"/>
      <c r="T27" s="11"/>
      <c r="U27" s="13"/>
    </row>
    <row r="28" spans="1:21" ht="18.75" customHeight="1" x14ac:dyDescent="0.15">
      <c r="A28" s="10"/>
      <c r="B28" s="11"/>
      <c r="C28" s="11"/>
      <c r="D28" s="11" t="s">
        <v>27</v>
      </c>
      <c r="E28" s="11"/>
      <c r="F28" s="11"/>
      <c r="G28" s="11"/>
      <c r="H28" s="12"/>
      <c r="I28" s="11"/>
      <c r="J28" s="11"/>
      <c r="K28" s="12">
        <v>-1305262</v>
      </c>
      <c r="L28" s="11"/>
      <c r="M28" s="11"/>
      <c r="N28" s="11"/>
      <c r="O28" s="11"/>
      <c r="P28" s="11"/>
      <c r="Q28" s="11">
        <f>-H28-K28</f>
        <v>1305262</v>
      </c>
      <c r="R28" s="11"/>
      <c r="S28" s="11"/>
      <c r="T28" s="11"/>
      <c r="U28" s="13"/>
    </row>
    <row r="29" spans="1:21" s="1" customFormat="1" ht="9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6"/>
    </row>
    <row r="30" spans="1:21" s="1" customFormat="1" ht="18.75" customHeight="1" x14ac:dyDescent="0.15">
      <c r="A30" s="10"/>
      <c r="B30" s="11"/>
      <c r="C30" s="11"/>
      <c r="D30" s="11" t="s">
        <v>28</v>
      </c>
      <c r="E30" s="11"/>
      <c r="F30" s="11"/>
      <c r="G30" s="11"/>
      <c r="H30" s="12">
        <v>-888243</v>
      </c>
      <c r="I30" s="11"/>
      <c r="J30" s="11"/>
      <c r="K30" s="12">
        <v>-2313617</v>
      </c>
      <c r="L30" s="11"/>
      <c r="M30" s="11"/>
      <c r="N30" s="11"/>
      <c r="O30" s="11"/>
      <c r="P30" s="11"/>
      <c r="Q30" s="11">
        <f>-H30-K30</f>
        <v>3201860</v>
      </c>
      <c r="R30" s="11"/>
      <c r="S30" s="11"/>
      <c r="T30" s="11"/>
      <c r="U30" s="16"/>
    </row>
    <row r="31" spans="1:21" s="1" customFormat="1" ht="18.75" customHeight="1" x14ac:dyDescent="0.15">
      <c r="A31" s="10"/>
      <c r="B31" s="11"/>
      <c r="C31" s="11"/>
      <c r="D31" s="11" t="s">
        <v>29</v>
      </c>
      <c r="E31" s="11"/>
      <c r="F31" s="11"/>
      <c r="G31" s="11"/>
      <c r="H31" s="11"/>
      <c r="I31" s="11"/>
      <c r="J31" s="11"/>
      <c r="K31" s="12">
        <v>2745246</v>
      </c>
      <c r="L31" s="11"/>
      <c r="M31" s="11"/>
      <c r="N31" s="11"/>
      <c r="O31" s="11"/>
      <c r="P31" s="11"/>
      <c r="Q31" s="11">
        <f>-K31</f>
        <v>-2745246</v>
      </c>
      <c r="R31" s="11"/>
      <c r="S31" s="11"/>
      <c r="T31" s="11"/>
      <c r="U31" s="16"/>
    </row>
    <row r="32" spans="1:21" s="1" customFormat="1" ht="9" customHeight="1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6"/>
    </row>
    <row r="33" spans="1:21" s="1" customFormat="1" ht="18.75" customHeight="1" x14ac:dyDescent="0.15">
      <c r="A33" s="10"/>
      <c r="B33" s="11"/>
      <c r="C33" s="11" t="s">
        <v>30</v>
      </c>
      <c r="D33" s="11"/>
      <c r="E33" s="11">
        <f>SUM(H33:T33)</f>
        <v>0</v>
      </c>
      <c r="F33" s="11"/>
      <c r="G33" s="11"/>
      <c r="H33" s="11"/>
      <c r="I33" s="11"/>
      <c r="J33" s="11"/>
      <c r="K33" s="11"/>
      <c r="L33" s="11"/>
      <c r="M33" s="11"/>
      <c r="N33" s="12">
        <v>0</v>
      </c>
      <c r="O33" s="11"/>
      <c r="P33" s="11"/>
      <c r="Q33" s="11"/>
      <c r="R33" s="11"/>
      <c r="S33" s="11"/>
      <c r="T33" s="11"/>
      <c r="U33" s="16"/>
    </row>
    <row r="34" spans="1:21" s="1" customFormat="1" ht="9" customHeight="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</row>
    <row r="35" spans="1:21" s="1" customFormat="1" ht="18.75" customHeight="1" x14ac:dyDescent="0.15">
      <c r="A35" s="10"/>
      <c r="B35" s="11"/>
      <c r="C35" s="11" t="s">
        <v>31</v>
      </c>
      <c r="D35" s="11"/>
      <c r="E35" s="11">
        <f>SUM(H35:T35)</f>
        <v>-30654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>
        <v>-30654</v>
      </c>
      <c r="U35" s="16"/>
    </row>
    <row r="36" spans="1:21" s="1" customFormat="1" ht="9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/>
    </row>
    <row r="37" spans="1:21" s="1" customFormat="1" ht="18.75" customHeight="1" x14ac:dyDescent="0.15">
      <c r="A37" s="10"/>
      <c r="B37" s="11"/>
      <c r="C37" s="11" t="s">
        <v>32</v>
      </c>
      <c r="D37" s="11"/>
      <c r="E37" s="11">
        <f>SUM(H37:T37)</f>
        <v>-134599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>
        <v>-134599</v>
      </c>
      <c r="U37" s="16"/>
    </row>
    <row r="38" spans="1:21" s="1" customFormat="1" ht="9" customHeight="1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6"/>
    </row>
    <row r="39" spans="1:21" s="1" customFormat="1" ht="18.75" customHeight="1" x14ac:dyDescent="0.15">
      <c r="A39" s="10"/>
      <c r="B39" s="11"/>
      <c r="C39" s="11" t="s">
        <v>33</v>
      </c>
      <c r="D39" s="11"/>
      <c r="E39" s="11">
        <f>SUM(H39:T39)</f>
        <v>-14732</v>
      </c>
      <c r="F39" s="11"/>
      <c r="G39" s="11"/>
      <c r="H39" s="12">
        <v>-13733</v>
      </c>
      <c r="I39" s="11"/>
      <c r="J39" s="11"/>
      <c r="K39" s="12">
        <v>-86785</v>
      </c>
      <c r="L39" s="11"/>
      <c r="M39" s="11"/>
      <c r="N39" s="12">
        <v>0</v>
      </c>
      <c r="O39" s="11"/>
      <c r="P39" s="11"/>
      <c r="Q39" s="12">
        <v>86786</v>
      </c>
      <c r="R39" s="11"/>
      <c r="S39" s="11"/>
      <c r="T39" s="11">
        <v>-1000</v>
      </c>
      <c r="U39" s="16"/>
    </row>
    <row r="40" spans="1:21" ht="9" customHeight="1" x14ac:dyDescent="0.15">
      <c r="A40" s="1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3"/>
    </row>
    <row r="41" spans="1:21" ht="18.75" customHeight="1" thickBot="1" x14ac:dyDescent="0.2">
      <c r="A41" s="10"/>
      <c r="B41" s="18" t="s">
        <v>34</v>
      </c>
      <c r="C41" s="18"/>
      <c r="D41" s="18"/>
      <c r="E41" s="18">
        <f>SUM(H41:T41)</f>
        <v>67420909</v>
      </c>
      <c r="F41" s="18"/>
      <c r="G41" s="18"/>
      <c r="H41" s="18">
        <f>H6+H8+H11+H12+H13+H15+H25+H26+H27+H28+H30+H37+H35+H39</f>
        <v>27800757</v>
      </c>
      <c r="I41" s="18"/>
      <c r="J41" s="18"/>
      <c r="K41" s="18">
        <f>K6+K8+K11+K12+K13+K15+K18+K25+K26+K27+K28+K30+K31+K37+K35+K39</f>
        <v>55030880</v>
      </c>
      <c r="L41" s="18"/>
      <c r="M41" s="18"/>
      <c r="N41" s="18">
        <f>N6+N8+N11+N12+N13+N15+N25+N26+N27+N28+N30+N37+N35+N39</f>
        <v>0</v>
      </c>
      <c r="O41" s="18"/>
      <c r="P41" s="18"/>
      <c r="Q41" s="18">
        <f>Q6+Q8+Q11+Q12+Q13+Q15+Q18+Q19+Q20+Q21+Q25+Q26+Q27+Q28+Q30+Q31+Q37+Q35+Q39</f>
        <v>-15111764</v>
      </c>
      <c r="R41" s="18"/>
      <c r="S41" s="18"/>
      <c r="T41" s="18">
        <f>T6+T8+T11+T12+T13+T15+T25+T26+T27+T28+T30+T37+T35+T39</f>
        <v>-298964</v>
      </c>
      <c r="U41" s="13"/>
    </row>
    <row r="42" spans="1:21" ht="9" customHeight="1" thickTop="1" thickBo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</row>
    <row r="49" spans="7:7" ht="18.75" customHeight="1" x14ac:dyDescent="0.15">
      <c r="G49" s="3">
        <v>0</v>
      </c>
    </row>
  </sheetData>
  <mergeCells count="3">
    <mergeCell ref="B1:T1"/>
    <mergeCell ref="B2:T2"/>
    <mergeCell ref="B3:T3"/>
  </mergeCells>
  <phoneticPr fontId="2"/>
  <printOptions horizontalCentered="1" gridLinesSet="0"/>
  <pageMargins left="0.62992125984251968" right="0.55118110236220474" top="0.78" bottom="0.51181102362204722" header="0.59055118110236227" footer="0.39370078740157483"/>
  <pageSetup paperSize="9" scale="79" orientation="landscape" horizontalDpi="4294967292" verticalDpi="300" r:id="rId1"/>
  <headerFooter alignWithMargins="0">
    <oddHeader>&amp;L&amp;14&amp;A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M39"/>
  <sheetViews>
    <sheetView zoomScale="75" zoomScaleNormal="80" workbookViewId="0">
      <pane xSplit="3" ySplit="7" topLeftCell="D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RowHeight="13.5" x14ac:dyDescent="0.15"/>
  <cols>
    <col min="1" max="1" width="3.25" style="27" customWidth="1"/>
    <col min="2" max="2" width="2.875" style="27" customWidth="1"/>
    <col min="3" max="3" width="34.75" style="27" customWidth="1"/>
    <col min="4" max="4" width="14.625" style="28" customWidth="1"/>
    <col min="5" max="19" width="13.625" style="28" customWidth="1"/>
    <col min="20" max="20" width="14.25" style="28" customWidth="1"/>
    <col min="21" max="21" width="13.625" style="28" customWidth="1"/>
    <col min="22" max="22" width="14.25" style="28" customWidth="1"/>
    <col min="23" max="31" width="13.625" style="28" customWidth="1"/>
    <col min="32" max="32" width="15.625" style="28" customWidth="1"/>
    <col min="33" max="33" width="13.625" style="28" customWidth="1"/>
    <col min="34" max="34" width="18" style="28" bestFit="1" customWidth="1"/>
    <col min="35" max="16384" width="9" style="27"/>
  </cols>
  <sheetData>
    <row r="1" spans="1:34" ht="21" x14ac:dyDescent="0.2">
      <c r="A1" s="22" t="s">
        <v>35</v>
      </c>
      <c r="B1" s="23"/>
      <c r="C1" s="23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4"/>
      <c r="X1" s="24"/>
      <c r="Y1" s="25"/>
      <c r="Z1" s="25"/>
      <c r="AA1" s="25"/>
      <c r="AB1" s="25"/>
      <c r="AC1" s="25"/>
      <c r="AD1" s="25"/>
      <c r="AE1" s="25"/>
      <c r="AF1" s="24"/>
      <c r="AG1" s="26"/>
      <c r="AH1" s="25"/>
    </row>
    <row r="2" spans="1:34" ht="17.25" customHeight="1" thickBot="1" x14ac:dyDescent="0.2">
      <c r="AH2" s="29" t="s">
        <v>3</v>
      </c>
    </row>
    <row r="3" spans="1:34" ht="16.5" customHeight="1" thickBot="1" x14ac:dyDescent="0.2">
      <c r="A3" s="30"/>
      <c r="B3" s="31"/>
      <c r="C3" s="32"/>
      <c r="D3" s="33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6" t="s">
        <v>37</v>
      </c>
      <c r="X3" s="37"/>
      <c r="Y3" s="38"/>
      <c r="Z3" s="36" t="s">
        <v>38</v>
      </c>
      <c r="AA3" s="38"/>
      <c r="AB3" s="36" t="s">
        <v>39</v>
      </c>
      <c r="AC3" s="38"/>
      <c r="AD3" s="36" t="s">
        <v>40</v>
      </c>
      <c r="AE3" s="38"/>
      <c r="AF3" s="39"/>
      <c r="AG3" s="39"/>
      <c r="AH3" s="39"/>
    </row>
    <row r="4" spans="1:34" ht="16.5" customHeight="1" thickBot="1" x14ac:dyDescent="0.2">
      <c r="A4" s="40"/>
      <c r="B4" s="41"/>
      <c r="C4" s="42"/>
      <c r="D4" s="43"/>
      <c r="E4" s="44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 t="s">
        <v>42</v>
      </c>
      <c r="U4" s="46" t="s">
        <v>43</v>
      </c>
      <c r="V4" s="47" t="s">
        <v>44</v>
      </c>
      <c r="W4" s="48"/>
      <c r="X4" s="49"/>
      <c r="Y4" s="50"/>
      <c r="Z4" s="51"/>
      <c r="AA4" s="50"/>
      <c r="AB4" s="51"/>
      <c r="AC4" s="50"/>
      <c r="AD4" s="51"/>
      <c r="AE4" s="50"/>
      <c r="AF4" s="52" t="s">
        <v>45</v>
      </c>
      <c r="AG4" s="52" t="s">
        <v>43</v>
      </c>
      <c r="AH4" s="52" t="s">
        <v>44</v>
      </c>
    </row>
    <row r="5" spans="1:34" ht="16.5" customHeight="1" x14ac:dyDescent="0.15">
      <c r="A5" s="40"/>
      <c r="B5" s="41"/>
      <c r="C5" s="42"/>
      <c r="D5" s="53" t="s">
        <v>46</v>
      </c>
      <c r="E5" s="54" t="s">
        <v>47</v>
      </c>
      <c r="F5" s="54"/>
      <c r="G5" s="55"/>
      <c r="H5" s="56" t="s">
        <v>48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8"/>
      <c r="V5" s="59"/>
      <c r="W5" s="60" t="s">
        <v>49</v>
      </c>
      <c r="X5" s="61" t="s">
        <v>50</v>
      </c>
      <c r="Y5" s="62" t="s">
        <v>51</v>
      </c>
      <c r="Z5" s="63" t="s">
        <v>52</v>
      </c>
      <c r="AA5" s="62" t="s">
        <v>51</v>
      </c>
      <c r="AB5" s="63" t="s">
        <v>53</v>
      </c>
      <c r="AC5" s="62" t="s">
        <v>51</v>
      </c>
      <c r="AD5" s="63" t="s">
        <v>54</v>
      </c>
      <c r="AE5" s="62" t="s">
        <v>51</v>
      </c>
      <c r="AF5" s="52"/>
      <c r="AG5" s="52"/>
      <c r="AH5" s="52"/>
    </row>
    <row r="6" spans="1:34" ht="16.5" customHeight="1" x14ac:dyDescent="0.15">
      <c r="A6" s="40"/>
      <c r="B6" s="41"/>
      <c r="C6" s="42"/>
      <c r="D6" s="53"/>
      <c r="E6" s="64" t="s">
        <v>55</v>
      </c>
      <c r="F6" s="65" t="s">
        <v>56</v>
      </c>
      <c r="G6" s="66"/>
      <c r="H6" s="65" t="s">
        <v>57</v>
      </c>
      <c r="I6" s="67" t="s">
        <v>58</v>
      </c>
      <c r="J6" s="67" t="s">
        <v>59</v>
      </c>
      <c r="K6" s="65" t="s">
        <v>60</v>
      </c>
      <c r="L6" s="67" t="s">
        <v>61</v>
      </c>
      <c r="M6" s="65" t="s">
        <v>62</v>
      </c>
      <c r="N6" s="67" t="s">
        <v>63</v>
      </c>
      <c r="O6" s="65" t="s">
        <v>64</v>
      </c>
      <c r="P6" s="65" t="s">
        <v>65</v>
      </c>
      <c r="Q6" s="67" t="s">
        <v>66</v>
      </c>
      <c r="R6" s="67" t="s">
        <v>67</v>
      </c>
      <c r="S6" s="68"/>
      <c r="T6" s="69"/>
      <c r="U6" s="70"/>
      <c r="V6" s="71" t="s">
        <v>68</v>
      </c>
      <c r="W6" s="60"/>
      <c r="X6" s="61"/>
      <c r="Y6" s="62"/>
      <c r="Z6" s="63"/>
      <c r="AA6" s="62"/>
      <c r="AB6" s="63"/>
      <c r="AC6" s="62"/>
      <c r="AD6" s="63"/>
      <c r="AE6" s="62"/>
      <c r="AF6" s="72"/>
      <c r="AG6" s="72"/>
      <c r="AH6" s="72" t="s">
        <v>69</v>
      </c>
    </row>
    <row r="7" spans="1:34" ht="16.5" customHeight="1" thickBot="1" x14ac:dyDescent="0.2">
      <c r="A7" s="73"/>
      <c r="B7" s="74"/>
      <c r="C7" s="75"/>
      <c r="D7" s="76" t="s">
        <v>70</v>
      </c>
      <c r="E7" s="77"/>
      <c r="F7" s="78"/>
      <c r="G7" s="79" t="s">
        <v>71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0" t="s">
        <v>72</v>
      </c>
      <c r="T7" s="81" t="s">
        <v>73</v>
      </c>
      <c r="U7" s="82" t="s">
        <v>74</v>
      </c>
      <c r="V7" s="83" t="s">
        <v>75</v>
      </c>
      <c r="W7" s="84"/>
      <c r="X7" s="85"/>
      <c r="Y7" s="86" t="s">
        <v>76</v>
      </c>
      <c r="Z7" s="87"/>
      <c r="AA7" s="86" t="s">
        <v>77</v>
      </c>
      <c r="AB7" s="87"/>
      <c r="AC7" s="86" t="s">
        <v>78</v>
      </c>
      <c r="AD7" s="88"/>
      <c r="AE7" s="86" t="s">
        <v>79</v>
      </c>
      <c r="AF7" s="89" t="s">
        <v>80</v>
      </c>
      <c r="AG7" s="89" t="s">
        <v>81</v>
      </c>
      <c r="AH7" s="89" t="s">
        <v>82</v>
      </c>
    </row>
    <row r="8" spans="1:34" ht="9" customHeight="1" thickTop="1" x14ac:dyDescent="0.15">
      <c r="A8" s="40"/>
      <c r="B8" s="41"/>
      <c r="C8" s="42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1"/>
      <c r="U8" s="92"/>
      <c r="V8" s="93"/>
      <c r="W8" s="94"/>
      <c r="X8" s="92"/>
      <c r="Y8" s="95"/>
      <c r="Z8" s="96"/>
      <c r="AA8" s="97"/>
      <c r="AB8" s="96"/>
      <c r="AC8" s="97"/>
      <c r="AD8" s="91"/>
      <c r="AE8" s="95"/>
      <c r="AF8" s="90"/>
      <c r="AG8" s="93"/>
      <c r="AH8" s="93"/>
    </row>
    <row r="9" spans="1:34" ht="16.5" customHeight="1" x14ac:dyDescent="0.15">
      <c r="A9" s="40" t="s">
        <v>10</v>
      </c>
      <c r="B9" s="41"/>
      <c r="C9" s="42"/>
      <c r="D9" s="98">
        <v>55690992</v>
      </c>
      <c r="E9" s="99">
        <v>2174775</v>
      </c>
      <c r="F9" s="100">
        <v>2503215</v>
      </c>
      <c r="G9" s="100">
        <f>SUM(E9:F9)</f>
        <v>4677990</v>
      </c>
      <c r="H9" s="100">
        <v>-30650</v>
      </c>
      <c r="I9" s="100">
        <v>467780</v>
      </c>
      <c r="J9" s="100">
        <v>-303357</v>
      </c>
      <c r="K9" s="100">
        <v>1460656</v>
      </c>
      <c r="L9" s="100">
        <v>95236</v>
      </c>
      <c r="M9" s="100">
        <v>585793</v>
      </c>
      <c r="N9" s="100">
        <v>-26908</v>
      </c>
      <c r="O9" s="100">
        <v>0</v>
      </c>
      <c r="P9" s="100">
        <v>310990</v>
      </c>
      <c r="Q9" s="100">
        <v>0</v>
      </c>
      <c r="R9" s="100">
        <v>-29804</v>
      </c>
      <c r="S9" s="101">
        <f>SUM(H9:R9)</f>
        <v>2529736</v>
      </c>
      <c r="T9" s="99">
        <f>SUM(D9,G9,S9)</f>
        <v>62898718</v>
      </c>
      <c r="U9" s="100"/>
      <c r="V9" s="102">
        <f t="shared" ref="V9:V23" si="0">SUM(T9:U9)</f>
        <v>62898718</v>
      </c>
      <c r="W9" s="103">
        <v>2680477</v>
      </c>
      <c r="X9" s="100">
        <v>331260</v>
      </c>
      <c r="Y9" s="104">
        <f>SUM(W9:X9)</f>
        <v>3011737</v>
      </c>
      <c r="Z9" s="99"/>
      <c r="AA9" s="105">
        <f>SUM(Z9:Z9)</f>
        <v>0</v>
      </c>
      <c r="AB9" s="99">
        <v>26127</v>
      </c>
      <c r="AC9" s="105">
        <f>SUM(AB9:AB9)</f>
        <v>26127</v>
      </c>
      <c r="AD9" s="99">
        <v>20567</v>
      </c>
      <c r="AE9" s="105">
        <f>SUM(AD9:AD9)</f>
        <v>20567</v>
      </c>
      <c r="AF9" s="98">
        <f>SUM(V9,Y9,AA9,AC9,AE9)</f>
        <v>65957149</v>
      </c>
      <c r="AG9" s="98">
        <v>-10000</v>
      </c>
      <c r="AH9" s="98">
        <f>SUM(AF9:AG9)</f>
        <v>65947149</v>
      </c>
    </row>
    <row r="10" spans="1:34" ht="9" customHeight="1" x14ac:dyDescent="0.15">
      <c r="A10" s="40"/>
      <c r="B10" s="41"/>
      <c r="C10" s="42"/>
      <c r="D10" s="98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99"/>
      <c r="U10" s="100"/>
      <c r="V10" s="102"/>
      <c r="W10" s="103"/>
      <c r="X10" s="100"/>
      <c r="Y10" s="104"/>
      <c r="Z10" s="99"/>
      <c r="AA10" s="105"/>
      <c r="AB10" s="99"/>
      <c r="AC10" s="105"/>
      <c r="AD10" s="99"/>
      <c r="AE10" s="105"/>
      <c r="AF10" s="98"/>
      <c r="AG10" s="100"/>
      <c r="AH10" s="98"/>
    </row>
    <row r="11" spans="1:34" ht="16.5" customHeight="1" x14ac:dyDescent="0.15">
      <c r="A11" s="40"/>
      <c r="B11" s="41" t="s">
        <v>11</v>
      </c>
      <c r="C11" s="42"/>
      <c r="D11" s="98">
        <v>-19528387</v>
      </c>
      <c r="E11" s="99">
        <v>82751</v>
      </c>
      <c r="F11" s="100">
        <v>93806</v>
      </c>
      <c r="G11" s="100">
        <f>SUM(E11:F11)</f>
        <v>176557</v>
      </c>
      <c r="H11" s="100">
        <v>69828</v>
      </c>
      <c r="I11" s="100">
        <v>935217</v>
      </c>
      <c r="J11" s="100">
        <v>424566</v>
      </c>
      <c r="K11" s="100">
        <v>-2986</v>
      </c>
      <c r="L11" s="100">
        <v>31741</v>
      </c>
      <c r="M11" s="100">
        <v>-1986170</v>
      </c>
      <c r="N11" s="100">
        <v>-1166</v>
      </c>
      <c r="O11" s="100">
        <v>0</v>
      </c>
      <c r="P11" s="100">
        <v>-1768159</v>
      </c>
      <c r="Q11" s="100">
        <v>0</v>
      </c>
      <c r="R11" s="100">
        <v>6955</v>
      </c>
      <c r="S11" s="101">
        <f>SUM(H11:R11)</f>
        <v>-2290174</v>
      </c>
      <c r="T11" s="99">
        <f>SUM(D11,G11,S11)</f>
        <v>-21642004</v>
      </c>
      <c r="U11" s="100">
        <v>6185</v>
      </c>
      <c r="V11" s="102">
        <f t="shared" si="0"/>
        <v>-21635819</v>
      </c>
      <c r="W11" s="103">
        <v>-42917</v>
      </c>
      <c r="X11" s="100">
        <v>-2826876</v>
      </c>
      <c r="Y11" s="104">
        <f>SUM(W11:X11)</f>
        <v>-2869793</v>
      </c>
      <c r="Z11" s="99"/>
      <c r="AA11" s="105">
        <f>SUM(Z11:Z11)</f>
        <v>0</v>
      </c>
      <c r="AB11" s="99">
        <v>735</v>
      </c>
      <c r="AC11" s="105">
        <f>SUM(AB11:AB11)</f>
        <v>735</v>
      </c>
      <c r="AD11" s="99">
        <v>-286</v>
      </c>
      <c r="AE11" s="105">
        <f>SUM(AD11:AD11)</f>
        <v>-286</v>
      </c>
      <c r="AF11" s="98">
        <f>SUM(V11,Y11,AA11,AC11,AE11)</f>
        <v>-24505163</v>
      </c>
      <c r="AG11" s="100"/>
      <c r="AH11" s="98">
        <f t="shared" ref="AH11:AH23" si="1">SUM(AF11:AG11)</f>
        <v>-24505163</v>
      </c>
    </row>
    <row r="12" spans="1:34" ht="9" customHeight="1" x14ac:dyDescent="0.15">
      <c r="A12" s="40"/>
      <c r="B12" s="41"/>
      <c r="C12" s="42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/>
      <c r="T12" s="99"/>
      <c r="U12" s="100"/>
      <c r="V12" s="102"/>
      <c r="W12" s="103"/>
      <c r="X12" s="100"/>
      <c r="Y12" s="104"/>
      <c r="Z12" s="99"/>
      <c r="AA12" s="105"/>
      <c r="AB12" s="99"/>
      <c r="AC12" s="105"/>
      <c r="AD12" s="99"/>
      <c r="AE12" s="105"/>
      <c r="AF12" s="98"/>
      <c r="AG12" s="100"/>
      <c r="AH12" s="98"/>
    </row>
    <row r="13" spans="1:34" ht="16.5" customHeight="1" x14ac:dyDescent="0.15">
      <c r="A13" s="40"/>
      <c r="B13" s="41" t="s">
        <v>12</v>
      </c>
      <c r="C13" s="42"/>
      <c r="D13" s="98"/>
      <c r="E13" s="99"/>
      <c r="F13" s="100"/>
      <c r="G13" s="100">
        <f>SUM(E13:F13)</f>
        <v>0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>
        <f>SUM(H13:R13)</f>
        <v>0</v>
      </c>
      <c r="T13" s="99">
        <f>SUM(D13,G13,S13)</f>
        <v>0</v>
      </c>
      <c r="U13" s="100"/>
      <c r="V13" s="102">
        <f t="shared" si="0"/>
        <v>0</v>
      </c>
      <c r="W13" s="103"/>
      <c r="X13" s="100"/>
      <c r="Y13" s="104">
        <f>SUM(W13:X13)</f>
        <v>0</v>
      </c>
      <c r="Z13" s="99"/>
      <c r="AA13" s="105">
        <f>SUM(Z13:Z13)</f>
        <v>0</v>
      </c>
      <c r="AB13" s="99"/>
      <c r="AC13" s="105">
        <f>SUM(AB13:AB13)</f>
        <v>0</v>
      </c>
      <c r="AD13" s="99"/>
      <c r="AE13" s="105">
        <f>SUM(AD13:AD13)</f>
        <v>0</v>
      </c>
      <c r="AF13" s="98">
        <f>SUM(V13,Y13,AA13,AC13,AE13)</f>
        <v>0</v>
      </c>
      <c r="AG13" s="100"/>
      <c r="AH13" s="98">
        <f t="shared" si="1"/>
        <v>0</v>
      </c>
    </row>
    <row r="14" spans="1:34" ht="16.5" customHeight="1" x14ac:dyDescent="0.15">
      <c r="A14" s="40"/>
      <c r="B14" s="41"/>
      <c r="C14" s="42" t="s">
        <v>13</v>
      </c>
      <c r="D14" s="98">
        <v>10372635</v>
      </c>
      <c r="E14" s="99"/>
      <c r="F14" s="100"/>
      <c r="G14" s="100">
        <f>SUM(E14:F14)</f>
        <v>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>
        <f>SUM(H14:R14)</f>
        <v>0</v>
      </c>
      <c r="T14" s="99">
        <f>SUM(D14,G14,S14)</f>
        <v>10372635</v>
      </c>
      <c r="U14" s="100"/>
      <c r="V14" s="102">
        <f t="shared" si="0"/>
        <v>10372635</v>
      </c>
      <c r="W14" s="103"/>
      <c r="X14" s="100"/>
      <c r="Y14" s="104">
        <f>SUM(W14:X14)</f>
        <v>0</v>
      </c>
      <c r="Z14" s="99"/>
      <c r="AA14" s="105">
        <f>SUM(Z14:Z14)</f>
        <v>0</v>
      </c>
      <c r="AB14" s="99"/>
      <c r="AC14" s="105">
        <f>SUM(AB14:AB14)</f>
        <v>0</v>
      </c>
      <c r="AD14" s="99"/>
      <c r="AE14" s="105">
        <f>SUM(AD14:AD14)</f>
        <v>0</v>
      </c>
      <c r="AF14" s="98">
        <f>SUM(V14,Y14,AA14,AC14,AE14)</f>
        <v>10372635</v>
      </c>
      <c r="AG14" s="100"/>
      <c r="AH14" s="98">
        <f t="shared" si="1"/>
        <v>10372635</v>
      </c>
    </row>
    <row r="15" spans="1:34" ht="16.5" customHeight="1" x14ac:dyDescent="0.15">
      <c r="A15" s="40"/>
      <c r="B15" s="41"/>
      <c r="C15" s="42" t="s">
        <v>14</v>
      </c>
      <c r="D15" s="98">
        <v>2777743</v>
      </c>
      <c r="E15" s="99"/>
      <c r="F15" s="100"/>
      <c r="G15" s="100">
        <f>SUM(E15:F15)</f>
        <v>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>
        <f>SUM(H15:R15)</f>
        <v>0</v>
      </c>
      <c r="T15" s="99">
        <f>SUM(D15,G15,S15)</f>
        <v>2777743</v>
      </c>
      <c r="U15" s="100"/>
      <c r="V15" s="102">
        <f t="shared" si="0"/>
        <v>2777743</v>
      </c>
      <c r="W15" s="103"/>
      <c r="X15" s="100"/>
      <c r="Y15" s="104">
        <f>SUM(W15:X15)</f>
        <v>0</v>
      </c>
      <c r="Z15" s="99"/>
      <c r="AA15" s="105">
        <f>SUM(Z15:Z15)</f>
        <v>0</v>
      </c>
      <c r="AB15" s="99"/>
      <c r="AC15" s="105">
        <f>SUM(AB15:AB15)</f>
        <v>0</v>
      </c>
      <c r="AD15" s="99"/>
      <c r="AE15" s="105">
        <f>SUM(AD15:AD15)</f>
        <v>0</v>
      </c>
      <c r="AF15" s="98">
        <f>SUM(V15,Y15,AA15,AC15,AE15)</f>
        <v>2777743</v>
      </c>
      <c r="AG15" s="100"/>
      <c r="AH15" s="98">
        <f t="shared" si="1"/>
        <v>2777743</v>
      </c>
    </row>
    <row r="16" spans="1:34" ht="16.5" customHeight="1" x14ac:dyDescent="0.15">
      <c r="A16" s="40"/>
      <c r="B16" s="41"/>
      <c r="C16" s="42" t="s">
        <v>15</v>
      </c>
      <c r="D16" s="98">
        <v>1254634</v>
      </c>
      <c r="E16" s="99"/>
      <c r="F16" s="100"/>
      <c r="G16" s="100">
        <f>SUM(E16:F16)</f>
        <v>0</v>
      </c>
      <c r="H16" s="100"/>
      <c r="I16" s="100"/>
      <c r="J16" s="100"/>
      <c r="K16" s="100"/>
      <c r="L16" s="100">
        <v>-20</v>
      </c>
      <c r="M16" s="100"/>
      <c r="N16" s="100"/>
      <c r="O16" s="100"/>
      <c r="P16" s="100"/>
      <c r="Q16" s="100"/>
      <c r="R16" s="100"/>
      <c r="S16" s="101">
        <f>SUM(H16:R16)</f>
        <v>-20</v>
      </c>
      <c r="T16" s="99">
        <f>SUM(D16,G16,S16)</f>
        <v>1254614</v>
      </c>
      <c r="U16" s="100">
        <v>-6185</v>
      </c>
      <c r="V16" s="102">
        <f t="shared" si="0"/>
        <v>1248429</v>
      </c>
      <c r="W16" s="103">
        <v>451</v>
      </c>
      <c r="X16" s="100">
        <v>881</v>
      </c>
      <c r="Y16" s="104">
        <f>SUM(W16:X16)</f>
        <v>1332</v>
      </c>
      <c r="Z16" s="99"/>
      <c r="AA16" s="105">
        <f>SUM(Z16:Z16)</f>
        <v>0</v>
      </c>
      <c r="AB16" s="99"/>
      <c r="AC16" s="105">
        <f>SUM(AB16:AB16)</f>
        <v>0</v>
      </c>
      <c r="AD16" s="99"/>
      <c r="AE16" s="105">
        <f>SUM(AD16:AD16)</f>
        <v>0</v>
      </c>
      <c r="AF16" s="98">
        <f>SUM(V16,Y16,AA16,AC16,AE16)</f>
        <v>1249761</v>
      </c>
      <c r="AG16" s="100"/>
      <c r="AH16" s="98">
        <f t="shared" si="1"/>
        <v>1249761</v>
      </c>
    </row>
    <row r="17" spans="1:34" ht="9" customHeight="1" x14ac:dyDescent="0.15">
      <c r="A17" s="40"/>
      <c r="B17" s="41"/>
      <c r="C17" s="42"/>
      <c r="D17" s="98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99"/>
      <c r="U17" s="100"/>
      <c r="V17" s="102"/>
      <c r="W17" s="103"/>
      <c r="X17" s="100"/>
      <c r="Y17" s="104"/>
      <c r="Z17" s="99"/>
      <c r="AA17" s="105"/>
      <c r="AB17" s="99"/>
      <c r="AC17" s="105"/>
      <c r="AD17" s="99"/>
      <c r="AE17" s="105"/>
      <c r="AF17" s="98"/>
      <c r="AG17" s="100"/>
      <c r="AH17" s="98"/>
    </row>
    <row r="18" spans="1:34" ht="16.5" customHeight="1" x14ac:dyDescent="0.15">
      <c r="A18" s="40"/>
      <c r="B18" s="41" t="s">
        <v>16</v>
      </c>
      <c r="C18" s="42"/>
      <c r="D18" s="98">
        <v>4857968</v>
      </c>
      <c r="E18" s="99">
        <v>14969</v>
      </c>
      <c r="F18" s="100">
        <v>22087</v>
      </c>
      <c r="G18" s="100">
        <f>SUM(E18:F18)</f>
        <v>37056</v>
      </c>
      <c r="H18" s="100"/>
      <c r="I18" s="100"/>
      <c r="J18" s="100"/>
      <c r="K18" s="100">
        <v>116398</v>
      </c>
      <c r="L18" s="100"/>
      <c r="M18" s="100">
        <v>2020300</v>
      </c>
      <c r="N18" s="100"/>
      <c r="O18" s="100"/>
      <c r="P18" s="100">
        <v>1787322</v>
      </c>
      <c r="Q18" s="100">
        <v>0</v>
      </c>
      <c r="R18" s="100">
        <v>0</v>
      </c>
      <c r="S18" s="101">
        <f>SUM(H18:R18)</f>
        <v>3924020</v>
      </c>
      <c r="T18" s="99">
        <f>SUM(D18,G18,S18)</f>
        <v>8819044</v>
      </c>
      <c r="U18" s="100"/>
      <c r="V18" s="102">
        <f t="shared" si="0"/>
        <v>8819044</v>
      </c>
      <c r="W18" s="103"/>
      <c r="X18" s="100">
        <v>2940513</v>
      </c>
      <c r="Y18" s="104">
        <f>SUM(W18:X18)</f>
        <v>2940513</v>
      </c>
      <c r="Z18" s="99"/>
      <c r="AA18" s="105">
        <f>SUM(Z18:Z18)</f>
        <v>0</v>
      </c>
      <c r="AB18" s="99"/>
      <c r="AC18" s="105">
        <f>SUM(AB18:AB18)</f>
        <v>0</v>
      </c>
      <c r="AD18" s="99"/>
      <c r="AE18" s="105">
        <f>SUM(AD18:AD18)</f>
        <v>0</v>
      </c>
      <c r="AF18" s="98">
        <f>SUM(V18,Y18,AA18,AC18,AE18)</f>
        <v>11759557</v>
      </c>
      <c r="AG18" s="100"/>
      <c r="AH18" s="98">
        <f t="shared" si="1"/>
        <v>11759557</v>
      </c>
    </row>
    <row r="19" spans="1:34" ht="9" customHeight="1" x14ac:dyDescent="0.15">
      <c r="A19" s="40"/>
      <c r="B19" s="41"/>
      <c r="C19" s="42"/>
      <c r="D19" s="98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99"/>
      <c r="U19" s="100"/>
      <c r="V19" s="102"/>
      <c r="W19" s="103"/>
      <c r="X19" s="100"/>
      <c r="Y19" s="104"/>
      <c r="Z19" s="99"/>
      <c r="AA19" s="105"/>
      <c r="AB19" s="99"/>
      <c r="AC19" s="105"/>
      <c r="AD19" s="99"/>
      <c r="AE19" s="105"/>
      <c r="AF19" s="98"/>
      <c r="AG19" s="100"/>
      <c r="AH19" s="98"/>
    </row>
    <row r="20" spans="1:34" ht="16.5" customHeight="1" x14ac:dyDescent="0.15">
      <c r="A20" s="40"/>
      <c r="B20" s="41" t="s">
        <v>17</v>
      </c>
      <c r="C20" s="42"/>
      <c r="D20" s="98"/>
      <c r="E20" s="99"/>
      <c r="F20" s="100"/>
      <c r="G20" s="100">
        <f>SUM(E20:F20)</f>
        <v>0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>
        <f>SUM(H20:R20)</f>
        <v>0</v>
      </c>
      <c r="T20" s="99">
        <f>SUM(D20,G20,S20)</f>
        <v>0</v>
      </c>
      <c r="U20" s="100"/>
      <c r="V20" s="102">
        <f t="shared" si="0"/>
        <v>0</v>
      </c>
      <c r="W20" s="103"/>
      <c r="X20" s="100"/>
      <c r="Y20" s="104">
        <f>SUM(W20:X20)</f>
        <v>0</v>
      </c>
      <c r="Z20" s="99"/>
      <c r="AA20" s="105">
        <f>SUM(Z20:Z20)</f>
        <v>0</v>
      </c>
      <c r="AB20" s="99"/>
      <c r="AC20" s="105">
        <f>SUM(AB20:AB20)</f>
        <v>0</v>
      </c>
      <c r="AD20" s="99"/>
      <c r="AE20" s="105">
        <f>SUM(AD20:AD20)</f>
        <v>0</v>
      </c>
      <c r="AF20" s="98">
        <f>SUM(V20,Y20,AA20,AC20,AE20)</f>
        <v>0</v>
      </c>
      <c r="AG20" s="100"/>
      <c r="AH20" s="98">
        <f t="shared" si="1"/>
        <v>0</v>
      </c>
    </row>
    <row r="21" spans="1:34" ht="16.5" customHeight="1" x14ac:dyDescent="0.15">
      <c r="A21" s="40"/>
      <c r="B21" s="41"/>
      <c r="C21" s="42" t="s">
        <v>18</v>
      </c>
      <c r="D21" s="98">
        <v>-1942</v>
      </c>
      <c r="E21" s="99"/>
      <c r="F21" s="100"/>
      <c r="G21" s="100">
        <f>SUM(E21:F21)</f>
        <v>0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>
        <f>SUM(H21:R21)</f>
        <v>0</v>
      </c>
      <c r="T21" s="99">
        <f>SUM(D21,G21,S21)</f>
        <v>-1942</v>
      </c>
      <c r="U21" s="100"/>
      <c r="V21" s="102">
        <f t="shared" si="0"/>
        <v>-1942</v>
      </c>
      <c r="W21" s="103"/>
      <c r="X21" s="100"/>
      <c r="Y21" s="104">
        <f>SUM(W21:X21)</f>
        <v>0</v>
      </c>
      <c r="Z21" s="99"/>
      <c r="AA21" s="105">
        <f>SUM(Z21:Z21)</f>
        <v>0</v>
      </c>
      <c r="AB21" s="99"/>
      <c r="AC21" s="105">
        <f>SUM(AB21:AB21)</f>
        <v>0</v>
      </c>
      <c r="AD21" s="99"/>
      <c r="AE21" s="105">
        <f>SUM(AD21:AD21)</f>
        <v>0</v>
      </c>
      <c r="AF21" s="98">
        <f>SUM(V21,Y21,AA21,AC21,AE21)</f>
        <v>-1942</v>
      </c>
      <c r="AG21" s="100"/>
      <c r="AH21" s="98">
        <f t="shared" si="1"/>
        <v>-1942</v>
      </c>
    </row>
    <row r="22" spans="1:34" ht="16.5" customHeight="1" x14ac:dyDescent="0.15">
      <c r="A22" s="40"/>
      <c r="B22" s="41"/>
      <c r="C22" s="42" t="s">
        <v>19</v>
      </c>
      <c r="D22" s="98">
        <v>7304</v>
      </c>
      <c r="E22" s="99">
        <v>-963</v>
      </c>
      <c r="F22" s="100">
        <v>-132</v>
      </c>
      <c r="G22" s="100">
        <f>SUM(E22:F22)</f>
        <v>-1095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>
        <f>SUM(H22:R22)</f>
        <v>0</v>
      </c>
      <c r="T22" s="99">
        <f>SUM(D22,G22,S22)</f>
        <v>6209</v>
      </c>
      <c r="U22" s="100"/>
      <c r="V22" s="102">
        <f t="shared" si="0"/>
        <v>6209</v>
      </c>
      <c r="W22" s="103"/>
      <c r="X22" s="100"/>
      <c r="Y22" s="104">
        <f>SUM(W22:X22)</f>
        <v>0</v>
      </c>
      <c r="Z22" s="99"/>
      <c r="AA22" s="105">
        <f>SUM(Z22:Z22)</f>
        <v>0</v>
      </c>
      <c r="AB22" s="99"/>
      <c r="AC22" s="105">
        <f>SUM(AB22:AB22)</f>
        <v>0</v>
      </c>
      <c r="AD22" s="99"/>
      <c r="AE22" s="105">
        <f>SUM(AD22:AD22)</f>
        <v>0</v>
      </c>
      <c r="AF22" s="98">
        <f>SUM(V22,Y22,AA22,AC22,AE22)</f>
        <v>6209</v>
      </c>
      <c r="AG22" s="100"/>
      <c r="AH22" s="98">
        <f t="shared" si="1"/>
        <v>6209</v>
      </c>
    </row>
    <row r="23" spans="1:34" ht="16.5" customHeight="1" x14ac:dyDescent="0.15">
      <c r="A23" s="40"/>
      <c r="B23" s="41"/>
      <c r="C23" s="42" t="s">
        <v>20</v>
      </c>
      <c r="D23" s="98"/>
      <c r="E23" s="99"/>
      <c r="F23" s="100"/>
      <c r="G23" s="100">
        <f>SUM(E23:F23)</f>
        <v>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>
        <f>SUM(H23:R23)</f>
        <v>0</v>
      </c>
      <c r="T23" s="99">
        <f>SUM(D23,G23,S23)</f>
        <v>0</v>
      </c>
      <c r="U23" s="100"/>
      <c r="V23" s="102">
        <f t="shared" si="0"/>
        <v>0</v>
      </c>
      <c r="W23" s="103"/>
      <c r="X23" s="100"/>
      <c r="Y23" s="104">
        <f>SUM(W23:X23)</f>
        <v>0</v>
      </c>
      <c r="Z23" s="99"/>
      <c r="AA23" s="105">
        <f>SUM(Z23:Z23)</f>
        <v>0</v>
      </c>
      <c r="AB23" s="99"/>
      <c r="AC23" s="105">
        <f>SUM(AB23:AB23)</f>
        <v>0</v>
      </c>
      <c r="AD23" s="99"/>
      <c r="AE23" s="105">
        <f>SUM(AD23:AD23)</f>
        <v>0</v>
      </c>
      <c r="AF23" s="98">
        <f>SUM(V23,Y23,AA23,AC23,AE23)</f>
        <v>0</v>
      </c>
      <c r="AG23" s="100"/>
      <c r="AH23" s="98">
        <f t="shared" si="1"/>
        <v>0</v>
      </c>
    </row>
    <row r="24" spans="1:34" ht="16.5" customHeight="1" x14ac:dyDescent="0.15">
      <c r="A24" s="40"/>
      <c r="B24" s="41"/>
      <c r="C24" s="42" t="s">
        <v>21</v>
      </c>
      <c r="D24" s="98"/>
      <c r="E24" s="99">
        <v>-5055</v>
      </c>
      <c r="F24" s="100"/>
      <c r="G24" s="100">
        <f>SUM(E24:F24)</f>
        <v>-5055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>
        <f>SUM(H24:R24)</f>
        <v>0</v>
      </c>
      <c r="T24" s="99">
        <f>SUM(D24,G24,S24)</f>
        <v>-5055</v>
      </c>
      <c r="U24" s="100"/>
      <c r="V24" s="102">
        <f>SUM(T24:U24)</f>
        <v>-5055</v>
      </c>
      <c r="W24" s="103"/>
      <c r="X24" s="100"/>
      <c r="Y24" s="104">
        <f>SUM(W24:X24)</f>
        <v>0</v>
      </c>
      <c r="Z24" s="99"/>
      <c r="AA24" s="105">
        <f>SUM(Z24:Z24)</f>
        <v>0</v>
      </c>
      <c r="AB24" s="99"/>
      <c r="AC24" s="105">
        <f>SUM(AB24:AB24)</f>
        <v>0</v>
      </c>
      <c r="AD24" s="99"/>
      <c r="AE24" s="105">
        <f>SUM(AD24:AD24)</f>
        <v>0</v>
      </c>
      <c r="AF24" s="98">
        <f>SUM(V24,Y24,AA24,AC24,AE24)</f>
        <v>-5055</v>
      </c>
      <c r="AG24" s="100"/>
      <c r="AH24" s="98">
        <f>SUM(AF24:AG24)</f>
        <v>-5055</v>
      </c>
    </row>
    <row r="25" spans="1:34" ht="16.5" customHeight="1" x14ac:dyDescent="0.15">
      <c r="A25" s="40"/>
      <c r="B25" s="41"/>
      <c r="C25" s="106" t="s">
        <v>83</v>
      </c>
      <c r="D25" s="98"/>
      <c r="E25" s="103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99"/>
      <c r="U25" s="100"/>
      <c r="V25" s="102"/>
      <c r="W25" s="103"/>
      <c r="X25" s="100"/>
      <c r="Y25" s="104"/>
      <c r="Z25" s="99"/>
      <c r="AA25" s="105"/>
      <c r="AB25" s="99"/>
      <c r="AC25" s="105"/>
      <c r="AD25" s="99"/>
      <c r="AE25" s="105"/>
      <c r="AF25" s="98"/>
      <c r="AG25" s="100"/>
      <c r="AH25" s="98"/>
    </row>
    <row r="26" spans="1:34" ht="9" customHeight="1" x14ac:dyDescent="0.15">
      <c r="A26" s="40"/>
      <c r="B26" s="41"/>
      <c r="C26" s="42"/>
      <c r="D26" s="98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99"/>
      <c r="U26" s="100"/>
      <c r="V26" s="102"/>
      <c r="W26" s="103"/>
      <c r="X26" s="100"/>
      <c r="Y26" s="104"/>
      <c r="Z26" s="99"/>
      <c r="AA26" s="105"/>
      <c r="AB26" s="99"/>
      <c r="AC26" s="105"/>
      <c r="AD26" s="99"/>
      <c r="AE26" s="105"/>
      <c r="AF26" s="98"/>
      <c r="AG26" s="100"/>
      <c r="AH26" s="98"/>
    </row>
    <row r="27" spans="1:34" ht="16.5" customHeight="1" x14ac:dyDescent="0.15">
      <c r="A27" s="40"/>
      <c r="B27" s="41" t="s">
        <v>30</v>
      </c>
      <c r="C27" s="42"/>
      <c r="D27" s="98"/>
      <c r="E27" s="99"/>
      <c r="F27" s="100"/>
      <c r="G27" s="100">
        <f>SUM(E27:F27)</f>
        <v>0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>
        <f>SUM(H27:R27)</f>
        <v>0</v>
      </c>
      <c r="T27" s="99">
        <f>SUM(D27,G27,S27)</f>
        <v>0</v>
      </c>
      <c r="U27" s="100"/>
      <c r="V27" s="102">
        <f>SUM(T27:U27)</f>
        <v>0</v>
      </c>
      <c r="W27" s="103"/>
      <c r="X27" s="100"/>
      <c r="Y27" s="104">
        <f>SUM(W27:X27)</f>
        <v>0</v>
      </c>
      <c r="Z27" s="99"/>
      <c r="AA27" s="105">
        <f>SUM(Z27:Z27)</f>
        <v>0</v>
      </c>
      <c r="AB27" s="99"/>
      <c r="AC27" s="105">
        <f>SUM(AB27:AB27)</f>
        <v>0</v>
      </c>
      <c r="AD27" s="99"/>
      <c r="AE27" s="105">
        <f>SUM(AD27:AD27)</f>
        <v>0</v>
      </c>
      <c r="AF27" s="98">
        <f>SUM(V27,Y27,AA27,AC27,AE27)</f>
        <v>0</v>
      </c>
      <c r="AG27" s="100"/>
      <c r="AH27" s="98">
        <f t="shared" ref="AH27:AH33" si="2">SUM(AF27:AG27)</f>
        <v>0</v>
      </c>
    </row>
    <row r="28" spans="1:34" ht="9" customHeight="1" x14ac:dyDescent="0.15">
      <c r="A28" s="40"/>
      <c r="B28" s="41"/>
      <c r="C28" s="42"/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99"/>
      <c r="U28" s="100"/>
      <c r="V28" s="102"/>
      <c r="W28" s="103"/>
      <c r="X28" s="100"/>
      <c r="Y28" s="104"/>
      <c r="Z28" s="99"/>
      <c r="AA28" s="105"/>
      <c r="AB28" s="99"/>
      <c r="AC28" s="105"/>
      <c r="AD28" s="99"/>
      <c r="AE28" s="105"/>
      <c r="AF28" s="98"/>
      <c r="AG28" s="100"/>
      <c r="AH28" s="98"/>
    </row>
    <row r="29" spans="1:34" ht="16.5" customHeight="1" x14ac:dyDescent="0.15">
      <c r="A29" s="40"/>
      <c r="B29" s="41" t="s">
        <v>31</v>
      </c>
      <c r="C29" s="42"/>
      <c r="D29" s="98">
        <v>-20581</v>
      </c>
      <c r="E29" s="99"/>
      <c r="F29" s="100"/>
      <c r="G29" s="100">
        <f>SUM(E29:F29)</f>
        <v>0</v>
      </c>
      <c r="H29" s="100"/>
      <c r="I29" s="100"/>
      <c r="J29" s="100">
        <v>-10073</v>
      </c>
      <c r="K29" s="100"/>
      <c r="L29" s="100"/>
      <c r="M29" s="100"/>
      <c r="N29" s="100"/>
      <c r="O29" s="100"/>
      <c r="P29" s="100"/>
      <c r="Q29" s="100"/>
      <c r="R29" s="100"/>
      <c r="S29" s="101">
        <f>SUM(H29:R29)</f>
        <v>-10073</v>
      </c>
      <c r="T29" s="99">
        <f>SUM(D29,G29,S29)</f>
        <v>-30654</v>
      </c>
      <c r="U29" s="100"/>
      <c r="V29" s="102">
        <f>SUM(T29:U29)</f>
        <v>-30654</v>
      </c>
      <c r="W29" s="103"/>
      <c r="X29" s="100"/>
      <c r="Y29" s="104">
        <f>SUM(W29:X29)</f>
        <v>0</v>
      </c>
      <c r="Z29" s="99"/>
      <c r="AA29" s="105">
        <f>SUM(Z29:Z29)</f>
        <v>0</v>
      </c>
      <c r="AB29" s="99"/>
      <c r="AC29" s="105">
        <f>SUM(AB29:AB29)</f>
        <v>0</v>
      </c>
      <c r="AD29" s="99"/>
      <c r="AE29" s="105">
        <f>SUM(AD29:AD29)</f>
        <v>0</v>
      </c>
      <c r="AF29" s="98">
        <f>SUM(V29,Y29,AA29,AC29,AE29)</f>
        <v>-30654</v>
      </c>
      <c r="AG29" s="100"/>
      <c r="AH29" s="98">
        <f t="shared" si="2"/>
        <v>-30654</v>
      </c>
    </row>
    <row r="30" spans="1:34" s="107" customFormat="1" ht="9" customHeight="1" x14ac:dyDescent="0.15">
      <c r="A30" s="40"/>
      <c r="B30" s="41"/>
      <c r="C30" s="42"/>
      <c r="D30" s="98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99"/>
      <c r="U30" s="100"/>
      <c r="V30" s="102"/>
      <c r="W30" s="103"/>
      <c r="X30" s="100"/>
      <c r="Y30" s="104"/>
      <c r="Z30" s="99"/>
      <c r="AA30" s="105"/>
      <c r="AB30" s="99"/>
      <c r="AC30" s="105"/>
      <c r="AD30" s="99"/>
      <c r="AE30" s="105"/>
      <c r="AF30" s="98"/>
      <c r="AG30" s="100"/>
      <c r="AH30" s="98"/>
    </row>
    <row r="31" spans="1:34" s="107" customFormat="1" ht="16.5" customHeight="1" x14ac:dyDescent="0.15">
      <c r="A31" s="40"/>
      <c r="B31" s="41" t="s">
        <v>32</v>
      </c>
      <c r="C31" s="42"/>
      <c r="D31" s="98">
        <v>1379534</v>
      </c>
      <c r="E31" s="99"/>
      <c r="F31" s="100"/>
      <c r="G31" s="100">
        <f>SUM(E31:F31)</f>
        <v>0</v>
      </c>
      <c r="H31" s="100"/>
      <c r="I31" s="100">
        <v>-1402997</v>
      </c>
      <c r="J31" s="100">
        <v>-111136</v>
      </c>
      <c r="K31" s="100"/>
      <c r="L31" s="100"/>
      <c r="M31" s="100"/>
      <c r="N31" s="100"/>
      <c r="O31" s="100"/>
      <c r="P31" s="100"/>
      <c r="Q31" s="100"/>
      <c r="R31" s="100"/>
      <c r="S31" s="101">
        <f>SUM(H31:R31)</f>
        <v>-1514133</v>
      </c>
      <c r="T31" s="99">
        <f>SUM(D31,G31,S31)</f>
        <v>-134599</v>
      </c>
      <c r="U31" s="100"/>
      <c r="V31" s="102">
        <f>SUM(T31:U31)</f>
        <v>-134599</v>
      </c>
      <c r="W31" s="103"/>
      <c r="X31" s="100"/>
      <c r="Y31" s="104">
        <f>SUM(W31:X31)</f>
        <v>0</v>
      </c>
      <c r="Z31" s="99"/>
      <c r="AA31" s="105">
        <f>SUM(Z31:Z31)</f>
        <v>0</v>
      </c>
      <c r="AB31" s="99"/>
      <c r="AC31" s="105">
        <f>SUM(AB31:AB31)</f>
        <v>0</v>
      </c>
      <c r="AD31" s="99"/>
      <c r="AE31" s="105">
        <f>SUM(AD31:AD31)</f>
        <v>0</v>
      </c>
      <c r="AF31" s="98">
        <f>SUM(V31,Y31,AA31,AC31,AE31)</f>
        <v>-134599</v>
      </c>
      <c r="AG31" s="100"/>
      <c r="AH31" s="98">
        <f t="shared" si="2"/>
        <v>-134599</v>
      </c>
    </row>
    <row r="32" spans="1:34" s="107" customFormat="1" ht="9" customHeight="1" x14ac:dyDescent="0.15">
      <c r="A32" s="40"/>
      <c r="B32" s="41"/>
      <c r="C32" s="42"/>
      <c r="D32" s="98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99"/>
      <c r="U32" s="100"/>
      <c r="V32" s="102"/>
      <c r="W32" s="103"/>
      <c r="X32" s="100"/>
      <c r="Y32" s="104"/>
      <c r="Z32" s="99"/>
      <c r="AA32" s="105"/>
      <c r="AB32" s="99"/>
      <c r="AC32" s="105"/>
      <c r="AD32" s="99"/>
      <c r="AE32" s="105"/>
      <c r="AF32" s="98"/>
      <c r="AG32" s="100"/>
      <c r="AH32" s="98"/>
    </row>
    <row r="33" spans="1:247" s="107" customFormat="1" ht="16.5" customHeight="1" x14ac:dyDescent="0.15">
      <c r="A33" s="40"/>
      <c r="B33" s="41" t="s">
        <v>33</v>
      </c>
      <c r="C33" s="42"/>
      <c r="D33" s="98"/>
      <c r="E33" s="99">
        <f>-14732+220470</f>
        <v>205738</v>
      </c>
      <c r="F33" s="100">
        <v>3965708</v>
      </c>
      <c r="G33" s="100">
        <f>SUM(E33:F33)</f>
        <v>4171446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>
        <f>SUM(H33:R33)</f>
        <v>0</v>
      </c>
      <c r="T33" s="99">
        <f>SUM(D33,G33,S33)</f>
        <v>4171446</v>
      </c>
      <c r="U33" s="108">
        <v>-4186178</v>
      </c>
      <c r="V33" s="102">
        <f>SUM(T33:U33)</f>
        <v>-14732</v>
      </c>
      <c r="W33" s="103"/>
      <c r="X33" s="100"/>
      <c r="Y33" s="104">
        <f>SUM(W33:X33)</f>
        <v>0</v>
      </c>
      <c r="Z33" s="99"/>
      <c r="AA33" s="105">
        <f>SUM(Z33:Z33)</f>
        <v>0</v>
      </c>
      <c r="AB33" s="99"/>
      <c r="AC33" s="105">
        <f>SUM(AB33:AB33)</f>
        <v>0</v>
      </c>
      <c r="AD33" s="99"/>
      <c r="AE33" s="105">
        <f>SUM(AD33:AD33)</f>
        <v>0</v>
      </c>
      <c r="AF33" s="98">
        <f>SUM(V33,Y33,AA33,AC33,AE33)</f>
        <v>-14732</v>
      </c>
      <c r="AG33" s="100"/>
      <c r="AH33" s="98">
        <f t="shared" si="2"/>
        <v>-14732</v>
      </c>
    </row>
    <row r="34" spans="1:247" s="107" customFormat="1" ht="9" customHeight="1" x14ac:dyDescent="0.15">
      <c r="A34" s="40"/>
      <c r="B34" s="41"/>
      <c r="C34" s="42"/>
      <c r="D34" s="98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99"/>
      <c r="U34" s="100"/>
      <c r="V34" s="102"/>
      <c r="W34" s="103"/>
      <c r="X34" s="100"/>
      <c r="Y34" s="104"/>
      <c r="Z34" s="99"/>
      <c r="AA34" s="105"/>
      <c r="AB34" s="99"/>
      <c r="AC34" s="105"/>
      <c r="AD34" s="99"/>
      <c r="AE34" s="105"/>
      <c r="AF34" s="98"/>
      <c r="AG34" s="100"/>
      <c r="AH34" s="98"/>
    </row>
    <row r="35" spans="1:247" s="107" customFormat="1" ht="16.5" customHeight="1" thickBot="1" x14ac:dyDescent="0.2">
      <c r="A35" s="109" t="s">
        <v>34</v>
      </c>
      <c r="B35" s="110"/>
      <c r="C35" s="111"/>
      <c r="D35" s="112">
        <f>SUM(D9:D33)</f>
        <v>56789900</v>
      </c>
      <c r="E35" s="113">
        <f>SUM(E9:E33)</f>
        <v>2472215</v>
      </c>
      <c r="F35" s="114">
        <f t="shared" ref="F35:AH35" si="3">SUM(F9:F33)</f>
        <v>6584684</v>
      </c>
      <c r="G35" s="114">
        <f t="shared" si="3"/>
        <v>9056899</v>
      </c>
      <c r="H35" s="114">
        <f t="shared" si="3"/>
        <v>39178</v>
      </c>
      <c r="I35" s="114">
        <f>SUM(I9:I33)</f>
        <v>0</v>
      </c>
      <c r="J35" s="114">
        <f t="shared" si="3"/>
        <v>0</v>
      </c>
      <c r="K35" s="114">
        <f>SUM(K9:K33)</f>
        <v>1574068</v>
      </c>
      <c r="L35" s="114">
        <f t="shared" si="3"/>
        <v>126957</v>
      </c>
      <c r="M35" s="114">
        <f t="shared" si="3"/>
        <v>619923</v>
      </c>
      <c r="N35" s="114">
        <f t="shared" si="3"/>
        <v>-28074</v>
      </c>
      <c r="O35" s="114">
        <f t="shared" si="3"/>
        <v>0</v>
      </c>
      <c r="P35" s="114">
        <f t="shared" si="3"/>
        <v>330153</v>
      </c>
      <c r="Q35" s="114">
        <f>SUM(Q9:Q33)</f>
        <v>0</v>
      </c>
      <c r="R35" s="114">
        <f t="shared" si="3"/>
        <v>-22849</v>
      </c>
      <c r="S35" s="115">
        <f t="shared" si="3"/>
        <v>2639356</v>
      </c>
      <c r="T35" s="113">
        <f t="shared" si="3"/>
        <v>68486155</v>
      </c>
      <c r="U35" s="114">
        <f t="shared" si="3"/>
        <v>-4186178</v>
      </c>
      <c r="V35" s="116">
        <f>SUM(V9:V33)</f>
        <v>64299977</v>
      </c>
      <c r="W35" s="117">
        <f t="shared" si="3"/>
        <v>2638011</v>
      </c>
      <c r="X35" s="114">
        <f t="shared" si="3"/>
        <v>445778</v>
      </c>
      <c r="Y35" s="118">
        <f t="shared" si="3"/>
        <v>3083789</v>
      </c>
      <c r="Z35" s="113">
        <f t="shared" si="3"/>
        <v>0</v>
      </c>
      <c r="AA35" s="119">
        <f t="shared" si="3"/>
        <v>0</v>
      </c>
      <c r="AB35" s="113">
        <f>SUM(AB9:AB33)</f>
        <v>26862</v>
      </c>
      <c r="AC35" s="119">
        <f>SUM(AC9:AC33)</f>
        <v>26862</v>
      </c>
      <c r="AD35" s="113">
        <f t="shared" si="3"/>
        <v>20281</v>
      </c>
      <c r="AE35" s="119">
        <f t="shared" si="3"/>
        <v>20281</v>
      </c>
      <c r="AF35" s="112">
        <f>SUM(AF9:AF33)</f>
        <v>67430909</v>
      </c>
      <c r="AG35" s="114">
        <f t="shared" si="3"/>
        <v>-10000</v>
      </c>
      <c r="AH35" s="112">
        <f t="shared" si="3"/>
        <v>67420909</v>
      </c>
    </row>
    <row r="36" spans="1:247" s="107" customFormat="1" ht="9" customHeight="1" thickTop="1" thickBot="1" x14ac:dyDescent="0.2">
      <c r="A36" s="120"/>
      <c r="B36" s="121"/>
      <c r="C36" s="122"/>
      <c r="D36" s="123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24"/>
      <c r="U36" s="125"/>
      <c r="V36" s="127"/>
      <c r="W36" s="128"/>
      <c r="X36" s="125"/>
      <c r="Y36" s="129"/>
      <c r="Z36" s="124"/>
      <c r="AA36" s="130"/>
      <c r="AB36" s="124"/>
      <c r="AC36" s="130"/>
      <c r="AD36" s="124"/>
      <c r="AE36" s="130"/>
      <c r="AF36" s="123"/>
      <c r="AG36" s="125"/>
      <c r="AH36" s="123"/>
    </row>
    <row r="37" spans="1:247" s="107" customFormat="1" x14ac:dyDescent="0.15">
      <c r="A37" s="27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31"/>
      <c r="X37" s="131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247" s="107" customFormat="1" x14ac:dyDescent="0.15">
      <c r="A38" s="27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247" s="107" customFormat="1" x14ac:dyDescent="0.15">
      <c r="A39" s="27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</row>
  </sheetData>
  <mergeCells count="33">
    <mergeCell ref="N6:N7"/>
    <mergeCell ref="O6:O7"/>
    <mergeCell ref="P6:P7"/>
    <mergeCell ref="Q6:Q7"/>
    <mergeCell ref="R6:R7"/>
    <mergeCell ref="H6:H7"/>
    <mergeCell ref="I6:I7"/>
    <mergeCell ref="J6:J7"/>
    <mergeCell ref="K6:K7"/>
    <mergeCell ref="L6:L7"/>
    <mergeCell ref="M6:M7"/>
    <mergeCell ref="AH4:AH5"/>
    <mergeCell ref="E5:G5"/>
    <mergeCell ref="H5:S5"/>
    <mergeCell ref="W5:W6"/>
    <mergeCell ref="X5:X6"/>
    <mergeCell ref="Z5:Z6"/>
    <mergeCell ref="AB5:AB6"/>
    <mergeCell ref="AD5:AD6"/>
    <mergeCell ref="E6:E7"/>
    <mergeCell ref="F6:F7"/>
    <mergeCell ref="E4:S4"/>
    <mergeCell ref="T4:T5"/>
    <mergeCell ref="U4:U5"/>
    <mergeCell ref="V4:V5"/>
    <mergeCell ref="AF4:AF5"/>
    <mergeCell ref="AG4:AG5"/>
    <mergeCell ref="A1:C1"/>
    <mergeCell ref="D3:V3"/>
    <mergeCell ref="W3:Y3"/>
    <mergeCell ref="Z3:AA3"/>
    <mergeCell ref="AB3:AC3"/>
    <mergeCell ref="AD3:AE3"/>
  </mergeCells>
  <phoneticPr fontId="6"/>
  <printOptions gridLinesSet="0"/>
  <pageMargins left="0.78740157480314965" right="0.39370078740157483" top="0.78740157480314965" bottom="0.39370078740157483" header="0.59055118110236227" footer="0.39370078740157483"/>
  <pageSetup paperSize="9" fitToWidth="0" orientation="landscape" r:id="rId1"/>
  <headerFooter alignWithMargins="0">
    <oddHeader>&amp;L&amp;14&amp;A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４－３</vt:lpstr>
      <vt:lpstr>５－４</vt:lpstr>
      <vt:lpstr>'４－３'!Print_Area</vt:lpstr>
      <vt:lpstr>'５－４'!Print_Area</vt:lpstr>
      <vt:lpstr>'５－４'!Print_Titles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2012-11-05T02:51:48Z</dcterms:created>
  <dcterms:modified xsi:type="dcterms:W3CDTF">2012-11-05T02:52:05Z</dcterms:modified>
</cp:coreProperties>
</file>