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政策部\政策課\統計係\10.統計書\R05\6.市webサイト掲載用\"/>
    </mc:Choice>
  </mc:AlternateContent>
  <bookViews>
    <workbookView xWindow="120" yWindow="60" windowWidth="14955" windowHeight="8985"/>
  </bookViews>
  <sheets>
    <sheet name="158" sheetId="1" r:id="rId1"/>
  </sheets>
  <definedNames>
    <definedName name="_xlnm.Print_Area" localSheetId="0">'158'!$A$1:$I$19</definedName>
  </definedNames>
  <calcPr calcId="162913"/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G12" i="1"/>
  <c r="I12" i="1" s="1"/>
  <c r="I11" i="1"/>
  <c r="G10" i="1"/>
  <c r="G6" i="1" s="1"/>
  <c r="I9" i="1"/>
  <c r="I8" i="1"/>
  <c r="I7" i="1"/>
  <c r="I6" i="1" l="1"/>
  <c r="G5" i="1"/>
  <c r="I10" i="1"/>
  <c r="H11" i="1" l="1"/>
  <c r="H8" i="1"/>
  <c r="H18" i="1"/>
  <c r="H16" i="1"/>
  <c r="H14" i="1"/>
  <c r="H9" i="1"/>
  <c r="H7" i="1"/>
  <c r="I5" i="1"/>
  <c r="H17" i="1"/>
  <c r="H13" i="1"/>
  <c r="H15" i="1"/>
  <c r="H10" i="1" l="1"/>
  <c r="H6" i="1" s="1"/>
  <c r="H12" i="1"/>
  <c r="H5" i="1" s="1"/>
</calcChain>
</file>

<file path=xl/sharedStrings.xml><?xml version="1.0" encoding="utf-8"?>
<sst xmlns="http://schemas.openxmlformats.org/spreadsheetml/2006/main" count="27" uniqueCount="27">
  <si>
    <t>（単位：千円・％）</t>
    <phoneticPr fontId="3"/>
  </si>
  <si>
    <t>収入額</t>
    <phoneticPr fontId="3"/>
  </si>
  <si>
    <t>科目</t>
    <phoneticPr fontId="3"/>
  </si>
  <si>
    <t>構成比</t>
    <phoneticPr fontId="3"/>
  </si>
  <si>
    <t>対前年度比</t>
    <rPh sb="3" eb="4">
      <t>ド</t>
    </rPh>
    <rPh sb="4" eb="5">
      <t>ヒ</t>
    </rPh>
    <phoneticPr fontId="3"/>
  </si>
  <si>
    <t>固定資産税</t>
    <phoneticPr fontId="2"/>
  </si>
  <si>
    <t>軽自動車税</t>
    <phoneticPr fontId="2"/>
  </si>
  <si>
    <t>総　　　額</t>
    <phoneticPr fontId="2"/>
  </si>
  <si>
    <t>市民税</t>
    <phoneticPr fontId="2"/>
  </si>
  <si>
    <t>　　 （小計）</t>
    <phoneticPr fontId="2"/>
  </si>
  <si>
    <t>滞納繰越分</t>
    <rPh sb="0" eb="2">
      <t>タイノウ</t>
    </rPh>
    <rPh sb="2" eb="4">
      <t>クリコシ</t>
    </rPh>
    <rPh sb="4" eb="5">
      <t>ブン</t>
    </rPh>
    <phoneticPr fontId="2"/>
  </si>
  <si>
    <t>償 却 資 産　</t>
    <rPh sb="0" eb="1">
      <t>ショウ</t>
    </rPh>
    <rPh sb="2" eb="3">
      <t>キャク</t>
    </rPh>
    <rPh sb="4" eb="5">
      <t>シ</t>
    </rPh>
    <rPh sb="6" eb="7">
      <t>サン</t>
    </rPh>
    <phoneticPr fontId="2"/>
  </si>
  <si>
    <t>交  付  金　</t>
    <rPh sb="0" eb="1">
      <t>コウ</t>
    </rPh>
    <rPh sb="3" eb="4">
      <t>ヅケ</t>
    </rPh>
    <rPh sb="6" eb="7">
      <t>キン</t>
    </rPh>
    <phoneticPr fontId="2"/>
  </si>
  <si>
    <t>法人</t>
    <rPh sb="0" eb="1">
      <t>ホウ</t>
    </rPh>
    <rPh sb="1" eb="2">
      <t>ジン</t>
    </rPh>
    <phoneticPr fontId="2"/>
  </si>
  <si>
    <t>個人(普通徴収）</t>
    <rPh sb="0" eb="2">
      <t>コジン</t>
    </rPh>
    <rPh sb="3" eb="5">
      <t>フツウ</t>
    </rPh>
    <rPh sb="5" eb="7">
      <t>チョウシュウ</t>
    </rPh>
    <phoneticPr fontId="2"/>
  </si>
  <si>
    <t>個人(特別徴収）</t>
    <rPh sb="0" eb="2">
      <t>コジン</t>
    </rPh>
    <rPh sb="5" eb="7">
      <t>チョウシュウ</t>
    </rPh>
    <phoneticPr fontId="2"/>
  </si>
  <si>
    <t>土地・家屋 ・</t>
    <rPh sb="0" eb="2">
      <t>トチ</t>
    </rPh>
    <rPh sb="3" eb="5">
      <t>カオク</t>
    </rPh>
    <phoneticPr fontId="2"/>
  </si>
  <si>
    <t>個人(年金特別徴収）</t>
    <rPh sb="0" eb="2">
      <t>コジン</t>
    </rPh>
    <rPh sb="3" eb="5">
      <t>ネンキン</t>
    </rPh>
    <rPh sb="7" eb="9">
      <t>チョウシュウ</t>
    </rPh>
    <phoneticPr fontId="2"/>
  </si>
  <si>
    <t>市町村たばこ税</t>
    <rPh sb="0" eb="3">
      <t>シチョウソン</t>
    </rPh>
    <phoneticPr fontId="2"/>
  </si>
  <si>
    <t>資料：市税務課</t>
    <phoneticPr fontId="2"/>
  </si>
  <si>
    <t>158　市税収入状況</t>
    <phoneticPr fontId="2"/>
  </si>
  <si>
    <t>平成２９年度</t>
  </si>
  <si>
    <t>平成３０年度</t>
  </si>
  <si>
    <t>令和元年度</t>
  </si>
  <si>
    <t>令和２年度</t>
  </si>
  <si>
    <r>
      <t>令和</t>
    </r>
    <r>
      <rPr>
        <sz val="10"/>
        <rFont val="ＭＳ ゴシック"/>
        <family val="3"/>
        <charset val="128"/>
      </rPr>
      <t>３年度</t>
    </r>
    <rPh sb="0" eb="2">
      <t>レイワ</t>
    </rPh>
    <rPh sb="3" eb="5">
      <t>ネンド</t>
    </rPh>
    <rPh sb="4" eb="5">
      <t>ド</t>
    </rPh>
    <phoneticPr fontId="3"/>
  </si>
  <si>
    <r>
      <t>令和</t>
    </r>
    <r>
      <rPr>
        <sz val="10"/>
        <rFont val="ＭＳ ゴシック"/>
        <family val="3"/>
        <charset val="128"/>
      </rPr>
      <t>３年度</t>
    </r>
    <rPh sb="0" eb="2">
      <t>レイワ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</si>
</sst>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0_ "/>
    <numFmt numFmtId="177" formatCode="0.0%"/>
  </numFmts>
  <fonts count="8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.1"/>
      <name val="明朝体"/>
      <family val="3"/>
      <charset val="128"/>
    </font>
    <font>
      <b/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1">
    <xf numFmtId="0" fontId="0" fillId="0" borderId="0" xfId="0">
      <alignment vertical="center"/>
    </xf>
    <xf numFmtId="0" fontId="5" fillId="0" borderId="0" xfId="0" applyNumberFormat="1" applyFont="1" applyFill="1" applyAlignment="1">
      <alignment horizontal="left" vertical="center"/>
    </xf>
    <xf numFmtId="3" fontId="4" fillId="0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6" fillId="0" borderId="2" xfId="0" applyNumberFormat="1" applyFont="1" applyFill="1" applyBorder="1" applyAlignment="1">
      <alignment horizontal="distributed" vertical="center"/>
    </xf>
    <xf numFmtId="0" fontId="7" fillId="0" borderId="2" xfId="0" applyNumberFormat="1" applyFont="1" applyFill="1" applyBorder="1" applyAlignment="1">
      <alignment horizontal="distributed" vertical="center"/>
    </xf>
    <xf numFmtId="0" fontId="7" fillId="0" borderId="2" xfId="0" applyNumberFormat="1" applyFont="1" applyFill="1" applyBorder="1" applyAlignment="1">
      <alignment vertical="center"/>
    </xf>
    <xf numFmtId="0" fontId="7" fillId="0" borderId="2" xfId="0" applyNumberFormat="1" applyFont="1" applyFill="1" applyBorder="1" applyAlignment="1">
      <alignment horizontal="distributed"/>
    </xf>
    <xf numFmtId="0" fontId="7" fillId="0" borderId="2" xfId="0" applyNumberFormat="1" applyFont="1" applyFill="1" applyBorder="1" applyAlignment="1">
      <alignment horizontal="distributed" vertical="top"/>
    </xf>
    <xf numFmtId="0" fontId="7" fillId="0" borderId="3" xfId="0" applyNumberFormat="1" applyFont="1" applyFill="1" applyBorder="1" applyAlignment="1">
      <alignment horizontal="distributed" vertical="center"/>
    </xf>
    <xf numFmtId="176" fontId="0" fillId="0" borderId="4" xfId="0" quotePrefix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176" fontId="0" fillId="0" borderId="6" xfId="0" quotePrefix="1" applyNumberFormat="1" applyFont="1" applyFill="1" applyBorder="1" applyAlignment="1">
      <alignment horizontal="center" vertical="center"/>
    </xf>
    <xf numFmtId="176" fontId="0" fillId="0" borderId="7" xfId="0" quotePrefix="1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177" fontId="0" fillId="0" borderId="0" xfId="1" applyNumberFormat="1" applyFont="1" applyFill="1" applyAlignment="1">
      <alignment vertical="center"/>
    </xf>
    <xf numFmtId="3" fontId="0" fillId="0" borderId="8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3" fontId="0" fillId="0" borderId="9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9" xfId="0" applyNumberFormat="1" applyFont="1" applyFill="1" applyBorder="1" applyAlignment="1">
      <alignment vertical="center"/>
    </xf>
    <xf numFmtId="3" fontId="0" fillId="0" borderId="1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NumberFormat="1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0" fontId="0" fillId="0" borderId="0" xfId="0" quotePrefix="1" applyFont="1" applyFill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3" fontId="0" fillId="0" borderId="19" xfId="0" applyNumberFormat="1" applyFont="1" applyFill="1" applyBorder="1" applyAlignment="1">
      <alignment vertical="center"/>
    </xf>
    <xf numFmtId="41" fontId="0" fillId="0" borderId="20" xfId="0" applyNumberFormat="1" applyFont="1" applyFill="1" applyBorder="1" applyAlignment="1">
      <alignment horizontal="right" vertical="center" wrapText="1"/>
    </xf>
    <xf numFmtId="3" fontId="0" fillId="0" borderId="20" xfId="0" applyNumberFormat="1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horizontal="center" vertical="center"/>
    </xf>
    <xf numFmtId="177" fontId="4" fillId="0" borderId="12" xfId="0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horizontal="right" vertical="center"/>
    </xf>
    <xf numFmtId="177" fontId="0" fillId="0" borderId="9" xfId="0" applyNumberFormat="1" applyFont="1" applyFill="1" applyBorder="1" applyAlignment="1">
      <alignment horizontal="right" vertical="center"/>
    </xf>
    <xf numFmtId="177" fontId="0" fillId="0" borderId="20" xfId="0" applyNumberFormat="1" applyFont="1" applyFill="1" applyBorder="1" applyAlignment="1">
      <alignment horizontal="right" vertical="center"/>
    </xf>
    <xf numFmtId="177" fontId="0" fillId="0" borderId="11" xfId="0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distributed" vertical="center"/>
    </xf>
    <xf numFmtId="177" fontId="0" fillId="0" borderId="19" xfId="1" applyNumberFormat="1" applyFont="1" applyFill="1" applyBorder="1" applyAlignment="1">
      <alignment horizontal="right" vertical="center"/>
    </xf>
    <xf numFmtId="177" fontId="0" fillId="0" borderId="9" xfId="1" applyNumberFormat="1" applyFont="1" applyFill="1" applyBorder="1" applyAlignment="1">
      <alignment horizontal="right" vertical="center"/>
    </xf>
    <xf numFmtId="177" fontId="0" fillId="0" borderId="0" xfId="1" applyNumberFormat="1" applyFont="1" applyFill="1" applyBorder="1" applyAlignment="1">
      <alignment horizontal="right" vertical="center"/>
    </xf>
    <xf numFmtId="177" fontId="0" fillId="0" borderId="20" xfId="1" applyNumberFormat="1" applyFont="1" applyFill="1" applyBorder="1" applyAlignment="1">
      <alignment horizontal="right" vertical="center"/>
    </xf>
    <xf numFmtId="177" fontId="0" fillId="0" borderId="11" xfId="1" applyNumberFormat="1" applyFont="1" applyFill="1" applyBorder="1" applyAlignment="1">
      <alignment horizontal="right" vertical="center"/>
    </xf>
    <xf numFmtId="0" fontId="0" fillId="0" borderId="10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  <xf numFmtId="0" fontId="0" fillId="0" borderId="17" xfId="0" quotePrefix="1" applyNumberFormat="1" applyFont="1" applyFill="1" applyBorder="1" applyAlignment="1">
      <alignment horizontal="center" vertical="center"/>
    </xf>
    <xf numFmtId="0" fontId="0" fillId="0" borderId="12" xfId="0" applyNumberFormat="1" applyFont="1" applyFill="1" applyBorder="1" applyAlignment="1">
      <alignment horizontal="center" vertical="center"/>
    </xf>
    <xf numFmtId="177" fontId="0" fillId="0" borderId="0" xfId="1" applyNumberFormat="1" applyFont="1" applyFill="1" applyBorder="1" applyAlignment="1">
      <alignment horizontal="right" vertical="center"/>
    </xf>
    <xf numFmtId="177" fontId="0" fillId="0" borderId="0" xfId="0" applyNumberFormat="1" applyFont="1" applyFill="1" applyBorder="1" applyAlignment="1">
      <alignment horizontal="right" vertical="center"/>
    </xf>
    <xf numFmtId="0" fontId="0" fillId="0" borderId="12" xfId="0" applyNumberFormat="1" applyFont="1" applyFill="1" applyBorder="1" applyAlignment="1">
      <alignment horizontal="distributed" vertical="center" justifyLastLine="1"/>
    </xf>
    <xf numFmtId="3" fontId="0" fillId="0" borderId="5" xfId="0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center"/>
    </xf>
    <xf numFmtId="38" fontId="0" fillId="0" borderId="0" xfId="2" applyFont="1" applyFill="1" applyBorder="1" applyAlignment="1">
      <alignment horizontal="right" vertical="center"/>
    </xf>
    <xf numFmtId="0" fontId="0" fillId="0" borderId="11" xfId="0" applyNumberFormat="1" applyFont="1" applyFill="1" applyBorder="1" applyAlignment="1">
      <alignment horizontal="distributed" vertical="center"/>
    </xf>
    <xf numFmtId="0" fontId="0" fillId="0" borderId="18" xfId="0" applyNumberFormat="1" applyFont="1" applyFill="1" applyBorder="1" applyAlignment="1">
      <alignment horizontal="distributed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3" xfId="0" applyNumberFormat="1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5" xfId="0" applyNumberFormat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distributed" vertical="center"/>
    </xf>
    <xf numFmtId="0" fontId="0" fillId="0" borderId="16" xfId="0" applyNumberFormat="1" applyFont="1" applyFill="1" applyBorder="1" applyAlignment="1">
      <alignment horizontal="distributed" vertical="center"/>
    </xf>
    <xf numFmtId="0" fontId="0" fillId="0" borderId="19" xfId="0" applyNumberFormat="1" applyFont="1" applyFill="1" applyBorder="1" applyAlignment="1">
      <alignment horizontal="distributed" vertical="center"/>
    </xf>
    <xf numFmtId="0" fontId="0" fillId="0" borderId="20" xfId="0" applyNumberFormat="1" applyFont="1" applyFill="1" applyBorder="1" applyAlignment="1">
      <alignment horizontal="distributed" vertical="center"/>
    </xf>
    <xf numFmtId="0" fontId="0" fillId="0" borderId="21" xfId="0" applyNumberFormat="1" applyFont="1" applyFill="1" applyBorder="1" applyAlignment="1">
      <alignment horizontal="distributed" vertical="center"/>
    </xf>
    <xf numFmtId="0" fontId="0" fillId="0" borderId="0" xfId="0" applyNumberFormat="1" applyFont="1" applyFill="1" applyBorder="1" applyAlignment="1">
      <alignment horizontal="distributed" vertical="center"/>
    </xf>
    <xf numFmtId="0" fontId="0" fillId="0" borderId="2" xfId="0" applyNumberFormat="1" applyFont="1" applyFill="1" applyBorder="1" applyAlignment="1">
      <alignment horizontal="distributed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showGridLines="0" tabSelected="1" view="pageBreakPreview" zoomScaleNormal="100" zoomScaleSheetLayoutView="100" workbookViewId="0">
      <selection activeCell="I20" sqref="I20"/>
    </sheetView>
  </sheetViews>
  <sheetFormatPr defaultColWidth="7.5703125" defaultRowHeight="16.5" customHeight="1"/>
  <cols>
    <col min="1" max="1" width="2.140625" style="13" customWidth="1"/>
    <col min="2" max="2" width="16.7109375" style="13" customWidth="1"/>
    <col min="3" max="9" width="12.42578125" style="13" customWidth="1"/>
    <col min="10" max="10" width="13.28515625" style="12" customWidth="1"/>
    <col min="11" max="250" width="7.5703125" style="12" customWidth="1"/>
    <col min="251" max="16384" width="7.5703125" style="12"/>
  </cols>
  <sheetData>
    <row r="1" spans="1:14" ht="16.5" customHeight="1">
      <c r="A1" s="1" t="s">
        <v>20</v>
      </c>
      <c r="B1" s="1"/>
      <c r="C1" s="11"/>
      <c r="D1" s="11"/>
      <c r="E1" s="11"/>
      <c r="F1" s="11"/>
      <c r="G1" s="11"/>
      <c r="H1" s="11"/>
      <c r="I1" s="11"/>
    </row>
    <row r="2" spans="1:14" ht="16.5" customHeight="1" thickBot="1">
      <c r="C2" s="14"/>
      <c r="D2" s="14"/>
      <c r="E2" s="14"/>
      <c r="F2" s="14"/>
      <c r="G2" s="14"/>
      <c r="H2" s="14"/>
      <c r="I2" s="14" t="s">
        <v>0</v>
      </c>
    </row>
    <row r="3" spans="1:14" ht="16.5" customHeight="1">
      <c r="A3" s="60" t="s">
        <v>2</v>
      </c>
      <c r="B3" s="61"/>
      <c r="C3" s="54" t="s">
        <v>1</v>
      </c>
      <c r="D3" s="54"/>
      <c r="E3" s="54"/>
      <c r="F3" s="54"/>
      <c r="G3" s="54"/>
      <c r="H3" s="50" t="s">
        <v>25</v>
      </c>
      <c r="I3" s="51"/>
    </row>
    <row r="4" spans="1:14" ht="16.5" customHeight="1" thickBot="1">
      <c r="A4" s="48"/>
      <c r="B4" s="49"/>
      <c r="C4" s="10" t="s">
        <v>21</v>
      </c>
      <c r="D4" s="10" t="s">
        <v>22</v>
      </c>
      <c r="E4" s="15" t="s">
        <v>23</v>
      </c>
      <c r="F4" s="16" t="s">
        <v>24</v>
      </c>
      <c r="G4" s="16" t="s">
        <v>26</v>
      </c>
      <c r="H4" s="17" t="s">
        <v>3</v>
      </c>
      <c r="I4" s="33" t="s">
        <v>4</v>
      </c>
      <c r="J4" s="28"/>
    </row>
    <row r="5" spans="1:14" ht="16.5" customHeight="1">
      <c r="A5" s="62" t="s">
        <v>7</v>
      </c>
      <c r="B5" s="63"/>
      <c r="C5" s="2">
        <v>9864108</v>
      </c>
      <c r="D5" s="2">
        <v>9730739</v>
      </c>
      <c r="E5" s="2">
        <v>9657067</v>
      </c>
      <c r="F5" s="3">
        <v>9475955</v>
      </c>
      <c r="G5" s="3">
        <f>G6+G12+G16+G17+G18</f>
        <v>9582012</v>
      </c>
      <c r="H5" s="34">
        <f>H6+H12+H16+H17+H18-0.001</f>
        <v>1.0000000000000002</v>
      </c>
      <c r="I5" s="34">
        <f>G5/F5</f>
        <v>1.0111922228419195</v>
      </c>
      <c r="J5" s="27"/>
      <c r="K5" s="18"/>
    </row>
    <row r="6" spans="1:14" ht="16.5" customHeight="1">
      <c r="A6" s="64" t="s">
        <v>8</v>
      </c>
      <c r="B6" s="65"/>
      <c r="C6" s="19">
        <v>3338278</v>
      </c>
      <c r="D6" s="19">
        <v>3291505</v>
      </c>
      <c r="E6" s="19">
        <v>3303085</v>
      </c>
      <c r="F6" s="19">
        <v>3240124</v>
      </c>
      <c r="G6" s="30">
        <f>G10+G11</f>
        <v>3288478</v>
      </c>
      <c r="H6" s="43">
        <f>H10+H11</f>
        <v>0.34419284926798255</v>
      </c>
      <c r="I6" s="35">
        <f t="shared" ref="I6:I18" si="0">G6/F6</f>
        <v>1.0149235029276658</v>
      </c>
      <c r="J6" s="41"/>
      <c r="K6" s="18"/>
    </row>
    <row r="7" spans="1:14" ht="16.5" customHeight="1">
      <c r="A7" s="20"/>
      <c r="B7" s="5" t="s">
        <v>14</v>
      </c>
      <c r="C7" s="40">
        <v>514586</v>
      </c>
      <c r="D7" s="40">
        <v>505662</v>
      </c>
      <c r="E7" s="40">
        <v>396715</v>
      </c>
      <c r="F7" s="40">
        <v>393894</v>
      </c>
      <c r="G7" s="40">
        <v>370859</v>
      </c>
      <c r="H7" s="35">
        <f>G7/$G$5</f>
        <v>3.8703666829054274E-2</v>
      </c>
      <c r="I7" s="35">
        <f t="shared" si="0"/>
        <v>0.94151979974307809</v>
      </c>
      <c r="J7" s="41"/>
      <c r="K7" s="18"/>
    </row>
    <row r="8" spans="1:14" ht="16.5" customHeight="1">
      <c r="A8" s="20"/>
      <c r="B8" s="5" t="s">
        <v>15</v>
      </c>
      <c r="C8" s="40">
        <v>1873822</v>
      </c>
      <c r="D8" s="40">
        <v>1888793</v>
      </c>
      <c r="E8" s="40">
        <v>1998768</v>
      </c>
      <c r="F8" s="40">
        <v>2012512</v>
      </c>
      <c r="G8" s="40">
        <v>2019815</v>
      </c>
      <c r="H8" s="35">
        <f>G8/$G$5</f>
        <v>0.21079236803293505</v>
      </c>
      <c r="I8" s="35">
        <f t="shared" si="0"/>
        <v>1.0036287982382217</v>
      </c>
      <c r="J8" s="41"/>
      <c r="K8" s="18"/>
    </row>
    <row r="9" spans="1:14" ht="16.5" customHeight="1">
      <c r="A9" s="20"/>
      <c r="B9" s="5" t="s">
        <v>17</v>
      </c>
      <c r="C9" s="40">
        <v>130532</v>
      </c>
      <c r="D9" s="40">
        <v>129321</v>
      </c>
      <c r="E9" s="40">
        <v>129064</v>
      </c>
      <c r="F9" s="40">
        <v>130138</v>
      </c>
      <c r="G9" s="40">
        <v>132946</v>
      </c>
      <c r="H9" s="35">
        <f t="shared" ref="H9:H18" si="1">G9/$G$5</f>
        <v>1.3874539084275829E-2</v>
      </c>
      <c r="I9" s="35">
        <f t="shared" si="0"/>
        <v>1.0215770950836804</v>
      </c>
      <c r="J9" s="41"/>
      <c r="K9" s="18"/>
    </row>
    <row r="10" spans="1:14" ht="16.5" customHeight="1">
      <c r="A10" s="20" t="s">
        <v>9</v>
      </c>
      <c r="B10" s="6"/>
      <c r="C10" s="40">
        <v>2518940</v>
      </c>
      <c r="D10" s="40">
        <v>2523776</v>
      </c>
      <c r="E10" s="40">
        <v>2524547</v>
      </c>
      <c r="F10" s="40">
        <v>2536544</v>
      </c>
      <c r="G10" s="40">
        <f>SUM(G7:G9)</f>
        <v>2523620</v>
      </c>
      <c r="H10" s="35">
        <f>SUM(H7:H9)+0.001</f>
        <v>0.26437057394626517</v>
      </c>
      <c r="I10" s="35">
        <f t="shared" si="0"/>
        <v>0.99490487844878706</v>
      </c>
      <c r="J10" s="41"/>
      <c r="K10" s="18"/>
    </row>
    <row r="11" spans="1:14" ht="16.5" customHeight="1">
      <c r="A11" s="42"/>
      <c r="B11" s="4" t="s">
        <v>13</v>
      </c>
      <c r="C11" s="40">
        <v>819338</v>
      </c>
      <c r="D11" s="40">
        <v>767729</v>
      </c>
      <c r="E11" s="40">
        <v>778538</v>
      </c>
      <c r="F11" s="40">
        <v>703580</v>
      </c>
      <c r="G11" s="40">
        <v>764858</v>
      </c>
      <c r="H11" s="35">
        <f t="shared" si="1"/>
        <v>7.9822275321717401E-2</v>
      </c>
      <c r="I11" s="35">
        <f t="shared" si="0"/>
        <v>1.0870945734671253</v>
      </c>
      <c r="J11" s="41"/>
      <c r="K11" s="18"/>
    </row>
    <row r="12" spans="1:14" ht="16.5" customHeight="1">
      <c r="A12" s="66" t="s">
        <v>5</v>
      </c>
      <c r="B12" s="65"/>
      <c r="C12" s="30">
        <v>5885942</v>
      </c>
      <c r="D12" s="30">
        <v>5798037</v>
      </c>
      <c r="E12" s="30">
        <v>5718117</v>
      </c>
      <c r="F12" s="30">
        <v>5591303</v>
      </c>
      <c r="G12" s="30">
        <f>SUM(G13:G15)</f>
        <v>5581427</v>
      </c>
      <c r="H12" s="43">
        <f>SUM(H13:H15)</f>
        <v>0.58249008663316226</v>
      </c>
      <c r="I12" s="36">
        <f t="shared" si="0"/>
        <v>0.99823368542180602</v>
      </c>
      <c r="J12" s="41"/>
      <c r="K12" s="18"/>
    </row>
    <row r="13" spans="1:14" ht="14.25" customHeight="1">
      <c r="A13" s="42"/>
      <c r="B13" s="7" t="s">
        <v>16</v>
      </c>
      <c r="C13" s="55">
        <v>5872337</v>
      </c>
      <c r="D13" s="56">
        <v>5784666</v>
      </c>
      <c r="E13" s="56">
        <v>5704787</v>
      </c>
      <c r="F13" s="56">
        <v>5578215</v>
      </c>
      <c r="G13" s="56">
        <v>5568535</v>
      </c>
      <c r="H13" s="52">
        <f t="shared" si="1"/>
        <v>0.58114464895264173</v>
      </c>
      <c r="I13" s="52">
        <f t="shared" si="0"/>
        <v>0.99826467785841888</v>
      </c>
      <c r="J13" s="57"/>
      <c r="K13" s="18"/>
      <c r="N13" s="22"/>
    </row>
    <row r="14" spans="1:14" ht="14.25" customHeight="1">
      <c r="A14" s="20"/>
      <c r="B14" s="8" t="s">
        <v>11</v>
      </c>
      <c r="C14" s="55"/>
      <c r="D14" s="56"/>
      <c r="E14" s="56"/>
      <c r="F14" s="56"/>
      <c r="G14" s="56"/>
      <c r="H14" s="52">
        <f t="shared" si="1"/>
        <v>0</v>
      </c>
      <c r="I14" s="53" t="e">
        <f t="shared" si="0"/>
        <v>#DIV/0!</v>
      </c>
      <c r="J14" s="57"/>
      <c r="K14" s="18"/>
    </row>
    <row r="15" spans="1:14" ht="16.5" customHeight="1">
      <c r="A15" s="23"/>
      <c r="B15" s="9" t="s">
        <v>12</v>
      </c>
      <c r="C15" s="21">
        <v>13605</v>
      </c>
      <c r="D15" s="21">
        <v>13371</v>
      </c>
      <c r="E15" s="21">
        <v>13330</v>
      </c>
      <c r="F15" s="21">
        <v>13088</v>
      </c>
      <c r="G15" s="21">
        <v>12892</v>
      </c>
      <c r="H15" s="44">
        <f t="shared" si="1"/>
        <v>1.3454376805205419E-3</v>
      </c>
      <c r="I15" s="37">
        <f t="shared" si="0"/>
        <v>0.98502444987775062</v>
      </c>
      <c r="J15" s="41"/>
      <c r="K15" s="18"/>
      <c r="L15" s="22"/>
    </row>
    <row r="16" spans="1:14" ht="16.5" customHeight="1">
      <c r="A16" s="69" t="s">
        <v>6</v>
      </c>
      <c r="B16" s="70"/>
      <c r="C16" s="40">
        <v>163656</v>
      </c>
      <c r="D16" s="40">
        <v>168148</v>
      </c>
      <c r="E16" s="40">
        <v>172928</v>
      </c>
      <c r="F16" s="40">
        <v>181869</v>
      </c>
      <c r="G16" s="40">
        <v>186518</v>
      </c>
      <c r="H16" s="45">
        <f t="shared" si="1"/>
        <v>1.9465431685954892E-2</v>
      </c>
      <c r="I16" s="35">
        <f t="shared" si="0"/>
        <v>1.0255623553216875</v>
      </c>
      <c r="J16" s="41"/>
      <c r="K16" s="18"/>
    </row>
    <row r="17" spans="1:11" ht="16.5" customHeight="1">
      <c r="A17" s="67" t="s">
        <v>18</v>
      </c>
      <c r="B17" s="68"/>
      <c r="C17" s="31">
        <v>415538</v>
      </c>
      <c r="D17" s="32">
        <v>407737</v>
      </c>
      <c r="E17" s="32">
        <v>406954</v>
      </c>
      <c r="F17" s="32">
        <v>404112</v>
      </c>
      <c r="G17" s="32">
        <v>398707</v>
      </c>
      <c r="H17" s="46">
        <f t="shared" si="1"/>
        <v>4.1609945802614318E-2</v>
      </c>
      <c r="I17" s="38">
        <f t="shared" si="0"/>
        <v>0.98662499505087697</v>
      </c>
      <c r="J17" s="41"/>
      <c r="K17" s="18"/>
    </row>
    <row r="18" spans="1:11" ht="16.5" customHeight="1" thickBot="1">
      <c r="A18" s="58" t="s">
        <v>10</v>
      </c>
      <c r="B18" s="59"/>
      <c r="C18" s="24">
        <v>60694</v>
      </c>
      <c r="D18" s="24">
        <v>65312</v>
      </c>
      <c r="E18" s="24">
        <v>55983</v>
      </c>
      <c r="F18" s="24">
        <v>58547</v>
      </c>
      <c r="G18" s="24">
        <v>126882</v>
      </c>
      <c r="H18" s="47">
        <f t="shared" si="1"/>
        <v>1.3241686610286024E-2</v>
      </c>
      <c r="I18" s="39">
        <f t="shared" si="0"/>
        <v>2.1671819222163391</v>
      </c>
      <c r="J18" s="41"/>
      <c r="K18" s="18"/>
    </row>
    <row r="19" spans="1:11" ht="16.5" customHeight="1">
      <c r="A19" s="13" t="s">
        <v>19</v>
      </c>
      <c r="C19" s="29"/>
      <c r="D19" s="29"/>
      <c r="E19" s="29"/>
      <c r="F19" s="29"/>
      <c r="G19" s="25"/>
      <c r="H19" s="25"/>
      <c r="I19" s="26"/>
    </row>
    <row r="20" spans="1:11" ht="16.5" customHeight="1">
      <c r="G20" s="12"/>
    </row>
    <row r="21" spans="1:11" ht="16.5" customHeight="1">
      <c r="G21" s="12"/>
    </row>
    <row r="22" spans="1:11" ht="16.5" customHeight="1">
      <c r="G22" s="12"/>
    </row>
    <row r="23" spans="1:11" ht="16.5" customHeight="1">
      <c r="G23" s="12"/>
    </row>
  </sheetData>
  <mergeCells count="17">
    <mergeCell ref="J13:J14"/>
    <mergeCell ref="A18:B18"/>
    <mergeCell ref="A3:B4"/>
    <mergeCell ref="A5:B5"/>
    <mergeCell ref="A6:B6"/>
    <mergeCell ref="A12:B12"/>
    <mergeCell ref="A17:B17"/>
    <mergeCell ref="A16:B16"/>
    <mergeCell ref="H3:I3"/>
    <mergeCell ref="H13:H14"/>
    <mergeCell ref="I13:I14"/>
    <mergeCell ref="C3:G3"/>
    <mergeCell ref="C13:C14"/>
    <mergeCell ref="D13:D14"/>
    <mergeCell ref="E13:E14"/>
    <mergeCell ref="F13:F14"/>
    <mergeCell ref="G13:G14"/>
  </mergeCells>
  <phoneticPr fontId="2"/>
  <pageMargins left="0.19685039370078741" right="0.59055118110236227" top="0.98425196850393704" bottom="0.47244094488188981" header="0.39370078740157483" footer="0.51181102362204722"/>
  <pageSetup paperSize="9" orientation="portrait" r:id="rId1"/>
  <headerFooter alignWithMargins="0">
    <oddHeader>&amp;L&amp;"ＭＳ ゴシック,斜体"&amp;9 120　財政・税　&amp;R&amp;8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158</vt:lpstr>
      <vt:lpstr>'158'!Print_Area</vt:lpstr>
    </vt:vector>
  </TitlesOfParts>
  <Company>scc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丸山 徹</dc:creator>
  <cp:lastPrinted>2023-01-10T05:56:17Z</cp:lastPrinted>
  <dcterms:created xsi:type="dcterms:W3CDTF">2000-12-13T10:19:08Z</dcterms:created>
  <dcterms:modified xsi:type="dcterms:W3CDTF">2023-03-23T08:22:42Z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TAG2">
    <vt:lpwstr>00080096000000000000010262b10207f74006b004c800</vt:lpwstr>
  </property>
</Properties>
</file>