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４－４" sheetId="1" r:id="rId1"/>
    <sheet name="５－５" sheetId="2" r:id="rId2"/>
  </sheets>
  <definedNames>
    <definedName name="AS2DocOpenMode" hidden="1">"AS2DocumentEdit"</definedName>
    <definedName name="_xlnm.Print_Area" localSheetId="0">'４－４'!$A$1:$E$73</definedName>
    <definedName name="_xlnm.Print_Titles" localSheetId="1">'５－５'!$A:$A</definedName>
  </definedNames>
  <calcPr calcId="145621" fullCalcOnLoad="1"/>
</workbook>
</file>

<file path=xl/calcChain.xml><?xml version="1.0" encoding="utf-8"?>
<calcChain xmlns="http://schemas.openxmlformats.org/spreadsheetml/2006/main">
  <c r="AF78" i="2" l="1"/>
  <c r="AC78" i="2"/>
  <c r="AA78" i="2"/>
  <c r="Y78" i="2"/>
  <c r="W78" i="2"/>
  <c r="Q78" i="2"/>
  <c r="E78" i="2"/>
  <c r="R78" i="2" s="1"/>
  <c r="T78" i="2" s="1"/>
  <c r="AD78" i="2" s="1"/>
  <c r="O76" i="2"/>
  <c r="G76" i="2"/>
  <c r="AE75" i="2"/>
  <c r="AB75" i="2"/>
  <c r="AB76" i="2" s="1"/>
  <c r="Z75" i="2"/>
  <c r="Z76" i="2" s="1"/>
  <c r="X75" i="2"/>
  <c r="X76" i="2" s="1"/>
  <c r="V75" i="2"/>
  <c r="V76" i="2" s="1"/>
  <c r="U75" i="2"/>
  <c r="S75" i="2"/>
  <c r="P75" i="2"/>
  <c r="P76" i="2" s="1"/>
  <c r="O75" i="2"/>
  <c r="N75" i="2"/>
  <c r="N76" i="2" s="1"/>
  <c r="M75" i="2"/>
  <c r="L75" i="2"/>
  <c r="L76" i="2" s="1"/>
  <c r="K75" i="2"/>
  <c r="J75" i="2"/>
  <c r="J76" i="2" s="1"/>
  <c r="I75" i="2"/>
  <c r="H75" i="2"/>
  <c r="H76" i="2" s="1"/>
  <c r="G75" i="2"/>
  <c r="F75" i="2"/>
  <c r="F76" i="2" s="1"/>
  <c r="D75" i="2"/>
  <c r="D76" i="2" s="1"/>
  <c r="C75" i="2"/>
  <c r="B75" i="2"/>
  <c r="B76" i="2" s="1"/>
  <c r="AC74" i="2"/>
  <c r="AA74" i="2"/>
  <c r="Y74" i="2"/>
  <c r="W74" i="2"/>
  <c r="AD74" i="2" s="1"/>
  <c r="AF74" i="2" s="1"/>
  <c r="Q74" i="2"/>
  <c r="E74" i="2"/>
  <c r="R74" i="2" s="1"/>
  <c r="T74" i="2" s="1"/>
  <c r="AC73" i="2"/>
  <c r="AA73" i="2"/>
  <c r="Y73" i="2"/>
  <c r="W73" i="2"/>
  <c r="AD73" i="2" s="1"/>
  <c r="AF73" i="2" s="1"/>
  <c r="Q73" i="2"/>
  <c r="E73" i="2"/>
  <c r="R73" i="2" s="1"/>
  <c r="T73" i="2" s="1"/>
  <c r="AC72" i="2"/>
  <c r="AA72" i="2"/>
  <c r="Y72" i="2"/>
  <c r="W72" i="2"/>
  <c r="Q72" i="2"/>
  <c r="E72" i="2"/>
  <c r="R72" i="2" s="1"/>
  <c r="T72" i="2" s="1"/>
  <c r="AD72" i="2" s="1"/>
  <c r="AF72" i="2" s="1"/>
  <c r="AC71" i="2"/>
  <c r="AA71" i="2"/>
  <c r="Y71" i="2"/>
  <c r="W71" i="2"/>
  <c r="Q71" i="2"/>
  <c r="E71" i="2"/>
  <c r="R71" i="2" s="1"/>
  <c r="T71" i="2" s="1"/>
  <c r="AD71" i="2" s="1"/>
  <c r="AF71" i="2" s="1"/>
  <c r="AC70" i="2"/>
  <c r="AA70" i="2"/>
  <c r="Y70" i="2"/>
  <c r="W70" i="2"/>
  <c r="AD70" i="2" s="1"/>
  <c r="AF70" i="2" s="1"/>
  <c r="Q70" i="2"/>
  <c r="E70" i="2"/>
  <c r="R70" i="2" s="1"/>
  <c r="T70" i="2" s="1"/>
  <c r="AC69" i="2"/>
  <c r="AA69" i="2"/>
  <c r="Y69" i="2"/>
  <c r="W69" i="2"/>
  <c r="AD69" i="2" s="1"/>
  <c r="AF69" i="2" s="1"/>
  <c r="Q69" i="2"/>
  <c r="E69" i="2"/>
  <c r="R69" i="2" s="1"/>
  <c r="T69" i="2" s="1"/>
  <c r="AC68" i="2"/>
  <c r="AA68" i="2"/>
  <c r="Y68" i="2"/>
  <c r="W68" i="2"/>
  <c r="Q68" i="2"/>
  <c r="E68" i="2"/>
  <c r="R68" i="2" s="1"/>
  <c r="T68" i="2" s="1"/>
  <c r="AD68" i="2" s="1"/>
  <c r="AF68" i="2" s="1"/>
  <c r="AC67" i="2"/>
  <c r="AC75" i="2" s="1"/>
  <c r="AA67" i="2"/>
  <c r="AA75" i="2" s="1"/>
  <c r="AA76" i="2" s="1"/>
  <c r="Y67" i="2"/>
  <c r="Y75" i="2" s="1"/>
  <c r="Y76" i="2" s="1"/>
  <c r="W67" i="2"/>
  <c r="Q67" i="2"/>
  <c r="Q75" i="2" s="1"/>
  <c r="E67" i="2"/>
  <c r="E75" i="2" s="1"/>
  <c r="E76" i="2" s="1"/>
  <c r="AE65" i="2"/>
  <c r="AE76" i="2" s="1"/>
  <c r="AB65" i="2"/>
  <c r="AA65" i="2"/>
  <c r="Z65" i="2"/>
  <c r="Y65" i="2"/>
  <c r="X65" i="2"/>
  <c r="W65" i="2"/>
  <c r="V65" i="2"/>
  <c r="U65" i="2"/>
  <c r="U76" i="2" s="1"/>
  <c r="S65" i="2"/>
  <c r="S76" i="2" s="1"/>
  <c r="Q65" i="2"/>
  <c r="Q76" i="2" s="1"/>
  <c r="P65" i="2"/>
  <c r="O65" i="2"/>
  <c r="N65" i="2"/>
  <c r="M65" i="2"/>
  <c r="M76" i="2" s="1"/>
  <c r="L65" i="2"/>
  <c r="K65" i="2"/>
  <c r="K76" i="2" s="1"/>
  <c r="J65" i="2"/>
  <c r="I65" i="2"/>
  <c r="I76" i="2" s="1"/>
  <c r="H65" i="2"/>
  <c r="G65" i="2"/>
  <c r="F65" i="2"/>
  <c r="E65" i="2"/>
  <c r="D65" i="2"/>
  <c r="C65" i="2"/>
  <c r="C76" i="2" s="1"/>
  <c r="B65" i="2"/>
  <c r="AC64" i="2"/>
  <c r="AA64" i="2"/>
  <c r="Y64" i="2"/>
  <c r="W64" i="2"/>
  <c r="T64" i="2"/>
  <c r="AD64" i="2" s="1"/>
  <c r="AF64" i="2" s="1"/>
  <c r="Q64" i="2"/>
  <c r="R64" i="2" s="1"/>
  <c r="E64" i="2"/>
  <c r="AC63" i="2"/>
  <c r="AA63" i="2"/>
  <c r="Y63" i="2"/>
  <c r="W63" i="2"/>
  <c r="Q63" i="2"/>
  <c r="E63" i="2"/>
  <c r="AC62" i="2"/>
  <c r="AA62" i="2"/>
  <c r="Y62" i="2"/>
  <c r="W62" i="2"/>
  <c r="T62" i="2"/>
  <c r="AD62" i="2" s="1"/>
  <c r="AF62" i="2" s="1"/>
  <c r="Q62" i="2"/>
  <c r="R62" i="2" s="1"/>
  <c r="E62" i="2"/>
  <c r="AC61" i="2"/>
  <c r="AA61" i="2"/>
  <c r="Y61" i="2"/>
  <c r="W61" i="2"/>
  <c r="Q61" i="2"/>
  <c r="E61" i="2"/>
  <c r="AC60" i="2"/>
  <c r="AA60" i="2"/>
  <c r="Y60" i="2"/>
  <c r="W60" i="2"/>
  <c r="Q60" i="2"/>
  <c r="E60" i="2"/>
  <c r="AC59" i="2"/>
  <c r="AA59" i="2"/>
  <c r="Y59" i="2"/>
  <c r="W59" i="2"/>
  <c r="Q59" i="2"/>
  <c r="E59" i="2"/>
  <c r="AC58" i="2"/>
  <c r="AA58" i="2"/>
  <c r="Y58" i="2"/>
  <c r="W58" i="2"/>
  <c r="Q58" i="2"/>
  <c r="E58" i="2"/>
  <c r="AC57" i="2"/>
  <c r="AA57" i="2"/>
  <c r="Y57" i="2"/>
  <c r="W57" i="2"/>
  <c r="Q57" i="2"/>
  <c r="E57" i="2"/>
  <c r="AC56" i="2"/>
  <c r="AA56" i="2"/>
  <c r="Y56" i="2"/>
  <c r="W56" i="2"/>
  <c r="T56" i="2"/>
  <c r="AD56" i="2" s="1"/>
  <c r="AF56" i="2" s="1"/>
  <c r="Q56" i="2"/>
  <c r="R56" i="2" s="1"/>
  <c r="E56" i="2"/>
  <c r="AC55" i="2"/>
  <c r="AA55" i="2"/>
  <c r="Y55" i="2"/>
  <c r="W55" i="2"/>
  <c r="Q55" i="2"/>
  <c r="E55" i="2"/>
  <c r="V52" i="2"/>
  <c r="P52" i="2"/>
  <c r="H52" i="2"/>
  <c r="AE51" i="2"/>
  <c r="AE52" i="2" s="1"/>
  <c r="AB51" i="2"/>
  <c r="AA51" i="2"/>
  <c r="Z51" i="2"/>
  <c r="Y51" i="2"/>
  <c r="Y52" i="2" s="1"/>
  <c r="X51" i="2"/>
  <c r="W51" i="2"/>
  <c r="V51" i="2"/>
  <c r="U51" i="2"/>
  <c r="U52" i="2" s="1"/>
  <c r="S51" i="2"/>
  <c r="S52" i="2" s="1"/>
  <c r="P51" i="2"/>
  <c r="O51" i="2"/>
  <c r="O52" i="2" s="1"/>
  <c r="N51" i="2"/>
  <c r="M51" i="2"/>
  <c r="M52" i="2" s="1"/>
  <c r="L51" i="2"/>
  <c r="K51" i="2"/>
  <c r="K52" i="2" s="1"/>
  <c r="J51" i="2"/>
  <c r="I51" i="2"/>
  <c r="I52" i="2" s="1"/>
  <c r="H51" i="2"/>
  <c r="G51" i="2"/>
  <c r="G52" i="2" s="1"/>
  <c r="F51" i="2"/>
  <c r="E51" i="2"/>
  <c r="D51" i="2"/>
  <c r="C51" i="2"/>
  <c r="C52" i="2" s="1"/>
  <c r="B51" i="2"/>
  <c r="AC50" i="2"/>
  <c r="AA50" i="2"/>
  <c r="Y50" i="2"/>
  <c r="W50" i="2"/>
  <c r="Q50" i="2"/>
  <c r="E50" i="2"/>
  <c r="AC49" i="2"/>
  <c r="AA49" i="2"/>
  <c r="Y49" i="2"/>
  <c r="W49" i="2"/>
  <c r="Q49" i="2"/>
  <c r="E49" i="2"/>
  <c r="AC48" i="2"/>
  <c r="AA48" i="2"/>
  <c r="Y48" i="2"/>
  <c r="W48" i="2"/>
  <c r="Q48" i="2"/>
  <c r="E48" i="2"/>
  <c r="AC47" i="2"/>
  <c r="AA47" i="2"/>
  <c r="Y47" i="2"/>
  <c r="W47" i="2"/>
  <c r="Q47" i="2"/>
  <c r="E47" i="2"/>
  <c r="AC46" i="2"/>
  <c r="AA46" i="2"/>
  <c r="Y46" i="2"/>
  <c r="W46" i="2"/>
  <c r="Q46" i="2"/>
  <c r="E46" i="2"/>
  <c r="AC45" i="2"/>
  <c r="AC51" i="2" s="1"/>
  <c r="AC52" i="2" s="1"/>
  <c r="AA45" i="2"/>
  <c r="Y45" i="2"/>
  <c r="W45" i="2"/>
  <c r="Q45" i="2"/>
  <c r="E45" i="2"/>
  <c r="AE43" i="2"/>
  <c r="AB43" i="2"/>
  <c r="AB52" i="2" s="1"/>
  <c r="Z43" i="2"/>
  <c r="Z52" i="2" s="1"/>
  <c r="X43" i="2"/>
  <c r="X52" i="2" s="1"/>
  <c r="V43" i="2"/>
  <c r="U43" i="2"/>
  <c r="S43" i="2"/>
  <c r="P43" i="2"/>
  <c r="O43" i="2"/>
  <c r="N43" i="2"/>
  <c r="N52" i="2" s="1"/>
  <c r="M43" i="2"/>
  <c r="L43" i="2"/>
  <c r="L52" i="2" s="1"/>
  <c r="K43" i="2"/>
  <c r="J43" i="2"/>
  <c r="J52" i="2" s="1"/>
  <c r="I43" i="2"/>
  <c r="H43" i="2"/>
  <c r="G43" i="2"/>
  <c r="F43" i="2"/>
  <c r="F52" i="2" s="1"/>
  <c r="D43" i="2"/>
  <c r="D52" i="2" s="1"/>
  <c r="C43" i="2"/>
  <c r="B43" i="2"/>
  <c r="B52" i="2" s="1"/>
  <c r="AC42" i="2"/>
  <c r="AA42" i="2"/>
  <c r="Y42" i="2"/>
  <c r="W42" i="2"/>
  <c r="R42" i="2"/>
  <c r="T42" i="2" s="1"/>
  <c r="AD42" i="2" s="1"/>
  <c r="AF42" i="2" s="1"/>
  <c r="Q42" i="2"/>
  <c r="E42" i="2"/>
  <c r="AC41" i="2"/>
  <c r="AA41" i="2"/>
  <c r="Y41" i="2"/>
  <c r="W41" i="2"/>
  <c r="R41" i="2"/>
  <c r="T41" i="2" s="1"/>
  <c r="AD41" i="2" s="1"/>
  <c r="AF41" i="2" s="1"/>
  <c r="Q41" i="2"/>
  <c r="E41" i="2"/>
  <c r="AC40" i="2"/>
  <c r="AA40" i="2"/>
  <c r="Y40" i="2"/>
  <c r="W40" i="2"/>
  <c r="R40" i="2"/>
  <c r="T40" i="2" s="1"/>
  <c r="AD40" i="2" s="1"/>
  <c r="AF40" i="2" s="1"/>
  <c r="Q40" i="2"/>
  <c r="E40" i="2"/>
  <c r="AC39" i="2"/>
  <c r="AA39" i="2"/>
  <c r="Y39" i="2"/>
  <c r="W39" i="2"/>
  <c r="R39" i="2"/>
  <c r="T39" i="2" s="1"/>
  <c r="AD39" i="2" s="1"/>
  <c r="AF39" i="2" s="1"/>
  <c r="Q39" i="2"/>
  <c r="E39" i="2"/>
  <c r="AC38" i="2"/>
  <c r="AA38" i="2"/>
  <c r="Y38" i="2"/>
  <c r="W38" i="2"/>
  <c r="R38" i="2"/>
  <c r="T38" i="2" s="1"/>
  <c r="AD38" i="2" s="1"/>
  <c r="AF38" i="2" s="1"/>
  <c r="Q38" i="2"/>
  <c r="E38" i="2"/>
  <c r="AC37" i="2"/>
  <c r="AA37" i="2"/>
  <c r="Y37" i="2"/>
  <c r="W37" i="2"/>
  <c r="R37" i="2"/>
  <c r="T37" i="2" s="1"/>
  <c r="AD37" i="2" s="1"/>
  <c r="AF37" i="2" s="1"/>
  <c r="Q37" i="2"/>
  <c r="E37" i="2"/>
  <c r="AC36" i="2"/>
  <c r="AC43" i="2" s="1"/>
  <c r="AA36" i="2"/>
  <c r="AA43" i="2" s="1"/>
  <c r="Y36" i="2"/>
  <c r="Y43" i="2" s="1"/>
  <c r="W36" i="2"/>
  <c r="W43" i="2" s="1"/>
  <c r="R36" i="2"/>
  <c r="T36" i="2" s="1"/>
  <c r="T43" i="2" s="1"/>
  <c r="Q36" i="2"/>
  <c r="Q43" i="2" s="1"/>
  <c r="E36" i="2"/>
  <c r="E43" i="2" s="1"/>
  <c r="AE33" i="2"/>
  <c r="O33" i="2"/>
  <c r="G33" i="2"/>
  <c r="AE32" i="2"/>
  <c r="AB32" i="2"/>
  <c r="Z32" i="2"/>
  <c r="Z33" i="2" s="1"/>
  <c r="X32" i="2"/>
  <c r="V32" i="2"/>
  <c r="V33" i="2" s="1"/>
  <c r="U32" i="2"/>
  <c r="U33" i="2" s="1"/>
  <c r="U77" i="2" s="1"/>
  <c r="U79" i="2" s="1"/>
  <c r="S32" i="2"/>
  <c r="P32" i="2"/>
  <c r="O32" i="2"/>
  <c r="N32" i="2"/>
  <c r="N33" i="2" s="1"/>
  <c r="M32" i="2"/>
  <c r="L32" i="2"/>
  <c r="K32" i="2"/>
  <c r="J32" i="2"/>
  <c r="J33" i="2" s="1"/>
  <c r="J77" i="2" s="1"/>
  <c r="J79" i="2" s="1"/>
  <c r="I32" i="2"/>
  <c r="H32" i="2"/>
  <c r="G32" i="2"/>
  <c r="F32" i="2"/>
  <c r="F33" i="2" s="1"/>
  <c r="D32" i="2"/>
  <c r="C32" i="2"/>
  <c r="B32" i="2"/>
  <c r="B33" i="2" s="1"/>
  <c r="B77" i="2" s="1"/>
  <c r="B79" i="2" s="1"/>
  <c r="AC31" i="2"/>
  <c r="AA31" i="2"/>
  <c r="Y31" i="2"/>
  <c r="W31" i="2"/>
  <c r="Q31" i="2"/>
  <c r="R31" i="2" s="1"/>
  <c r="T31" i="2" s="1"/>
  <c r="AD31" i="2" s="1"/>
  <c r="AF31" i="2" s="1"/>
  <c r="E31" i="2"/>
  <c r="AC30" i="2"/>
  <c r="AA30" i="2"/>
  <c r="Y30" i="2"/>
  <c r="W30" i="2"/>
  <c r="Q30" i="2"/>
  <c r="E30" i="2"/>
  <c r="R30" i="2" s="1"/>
  <c r="T30" i="2" s="1"/>
  <c r="AD30" i="2" s="1"/>
  <c r="AF30" i="2" s="1"/>
  <c r="AC29" i="2"/>
  <c r="AA29" i="2"/>
  <c r="Y29" i="2"/>
  <c r="W29" i="2"/>
  <c r="Q29" i="2"/>
  <c r="R29" i="2" s="1"/>
  <c r="T29" i="2" s="1"/>
  <c r="AD29" i="2" s="1"/>
  <c r="AF29" i="2" s="1"/>
  <c r="E29" i="2"/>
  <c r="AC28" i="2"/>
  <c r="AA28" i="2"/>
  <c r="Y28" i="2"/>
  <c r="W28" i="2"/>
  <c r="Q28" i="2"/>
  <c r="E28" i="2"/>
  <c r="R28" i="2" s="1"/>
  <c r="T28" i="2" s="1"/>
  <c r="AD28" i="2" s="1"/>
  <c r="AF28" i="2" s="1"/>
  <c r="AC27" i="2"/>
  <c r="AA27" i="2"/>
  <c r="Y27" i="2"/>
  <c r="W27" i="2"/>
  <c r="Q27" i="2"/>
  <c r="R27" i="2" s="1"/>
  <c r="T27" i="2" s="1"/>
  <c r="AD27" i="2" s="1"/>
  <c r="AF27" i="2" s="1"/>
  <c r="E27" i="2"/>
  <c r="AC26" i="2"/>
  <c r="AA26" i="2"/>
  <c r="Y26" i="2"/>
  <c r="W26" i="2"/>
  <c r="Q26" i="2"/>
  <c r="E26" i="2"/>
  <c r="R26" i="2" s="1"/>
  <c r="T26" i="2" s="1"/>
  <c r="AD26" i="2" s="1"/>
  <c r="AF26" i="2" s="1"/>
  <c r="AC25" i="2"/>
  <c r="AA25" i="2"/>
  <c r="Y25" i="2"/>
  <c r="W25" i="2"/>
  <c r="Q25" i="2"/>
  <c r="R25" i="2" s="1"/>
  <c r="T25" i="2" s="1"/>
  <c r="AD25" i="2" s="1"/>
  <c r="AF25" i="2" s="1"/>
  <c r="E25" i="2"/>
  <c r="AC24" i="2"/>
  <c r="AA24" i="2"/>
  <c r="Y24" i="2"/>
  <c r="W24" i="2"/>
  <c r="Q24" i="2"/>
  <c r="E24" i="2"/>
  <c r="R24" i="2" s="1"/>
  <c r="T24" i="2" s="1"/>
  <c r="AD24" i="2" s="1"/>
  <c r="AF24" i="2" s="1"/>
  <c r="AC23" i="2"/>
  <c r="AA23" i="2"/>
  <c r="Y23" i="2"/>
  <c r="W23" i="2"/>
  <c r="Q23" i="2"/>
  <c r="R23" i="2" s="1"/>
  <c r="T23" i="2" s="1"/>
  <c r="AD23" i="2" s="1"/>
  <c r="AF23" i="2" s="1"/>
  <c r="E23" i="2"/>
  <c r="AC22" i="2"/>
  <c r="AA22" i="2"/>
  <c r="Y22" i="2"/>
  <c r="W22" i="2"/>
  <c r="Q22" i="2"/>
  <c r="E22" i="2"/>
  <c r="R22" i="2" s="1"/>
  <c r="T22" i="2" s="1"/>
  <c r="AD22" i="2" s="1"/>
  <c r="AF22" i="2" s="1"/>
  <c r="AC21" i="2"/>
  <c r="AA21" i="2"/>
  <c r="Y21" i="2"/>
  <c r="W21" i="2"/>
  <c r="Q21" i="2"/>
  <c r="R21" i="2" s="1"/>
  <c r="T21" i="2" s="1"/>
  <c r="AD21" i="2" s="1"/>
  <c r="AF21" i="2" s="1"/>
  <c r="E21" i="2"/>
  <c r="AC20" i="2"/>
  <c r="AA20" i="2"/>
  <c r="Y20" i="2"/>
  <c r="W20" i="2"/>
  <c r="Q20" i="2"/>
  <c r="E20" i="2"/>
  <c r="R20" i="2" s="1"/>
  <c r="T20" i="2" s="1"/>
  <c r="AD20" i="2" s="1"/>
  <c r="AF20" i="2" s="1"/>
  <c r="AC19" i="2"/>
  <c r="AA19" i="2"/>
  <c r="Y19" i="2"/>
  <c r="Y32" i="2" s="1"/>
  <c r="Y33" i="2" s="1"/>
  <c r="Y77" i="2" s="1"/>
  <c r="Y79" i="2" s="1"/>
  <c r="W19" i="2"/>
  <c r="Q19" i="2"/>
  <c r="Q32" i="2" s="1"/>
  <c r="Q33" i="2" s="1"/>
  <c r="E19" i="2"/>
  <c r="AC18" i="2"/>
  <c r="AC32" i="2" s="1"/>
  <c r="AA18" i="2"/>
  <c r="AA32" i="2" s="1"/>
  <c r="AA33" i="2" s="1"/>
  <c r="Y18" i="2"/>
  <c r="W18" i="2"/>
  <c r="W32" i="2" s="1"/>
  <c r="W33" i="2" s="1"/>
  <c r="Q18" i="2"/>
  <c r="E18" i="2"/>
  <c r="R18" i="2" s="1"/>
  <c r="AE16" i="2"/>
  <c r="AB16" i="2"/>
  <c r="Z16" i="2"/>
  <c r="X16" i="2"/>
  <c r="V16" i="2"/>
  <c r="U16" i="2"/>
  <c r="S16" i="2"/>
  <c r="S33" i="2" s="1"/>
  <c r="S77" i="2" s="1"/>
  <c r="S79" i="2" s="1"/>
  <c r="Q16" i="2"/>
  <c r="P16" i="2"/>
  <c r="O16" i="2"/>
  <c r="N16" i="2"/>
  <c r="M16" i="2"/>
  <c r="M33" i="2" s="1"/>
  <c r="M77" i="2" s="1"/>
  <c r="M79" i="2" s="1"/>
  <c r="L16" i="2"/>
  <c r="K16" i="2"/>
  <c r="K33" i="2" s="1"/>
  <c r="J16" i="2"/>
  <c r="I16" i="2"/>
  <c r="H16" i="2"/>
  <c r="G16" i="2"/>
  <c r="F16" i="2"/>
  <c r="E16" i="2"/>
  <c r="D16" i="2"/>
  <c r="C16" i="2"/>
  <c r="C33" i="2" s="1"/>
  <c r="B16" i="2"/>
  <c r="AC15" i="2"/>
  <c r="AA15" i="2"/>
  <c r="Y15" i="2"/>
  <c r="W15" i="2"/>
  <c r="Q15" i="2"/>
  <c r="E15" i="2"/>
  <c r="R15" i="2" s="1"/>
  <c r="T15" i="2" s="1"/>
  <c r="AD15" i="2" s="1"/>
  <c r="AF15" i="2" s="1"/>
  <c r="AC14" i="2"/>
  <c r="AA14" i="2"/>
  <c r="Y14" i="2"/>
  <c r="W14" i="2"/>
  <c r="T14" i="2"/>
  <c r="AD14" i="2" s="1"/>
  <c r="AF14" i="2" s="1"/>
  <c r="R14" i="2"/>
  <c r="Q14" i="2"/>
  <c r="E14" i="2"/>
  <c r="AC13" i="2"/>
  <c r="AA13" i="2"/>
  <c r="Y13" i="2"/>
  <c r="W13" i="2"/>
  <c r="Q13" i="2"/>
  <c r="E13" i="2"/>
  <c r="R13" i="2" s="1"/>
  <c r="T13" i="2" s="1"/>
  <c r="AD13" i="2" s="1"/>
  <c r="AF13" i="2" s="1"/>
  <c r="AC12" i="2"/>
  <c r="AA12" i="2"/>
  <c r="Y12" i="2"/>
  <c r="W12" i="2"/>
  <c r="T12" i="2"/>
  <c r="AD12" i="2" s="1"/>
  <c r="AF12" i="2" s="1"/>
  <c r="R12" i="2"/>
  <c r="Q12" i="2"/>
  <c r="E12" i="2"/>
  <c r="AC11" i="2"/>
  <c r="AA11" i="2"/>
  <c r="Y11" i="2"/>
  <c r="W11" i="2"/>
  <c r="Q11" i="2"/>
  <c r="E11" i="2"/>
  <c r="R11" i="2" s="1"/>
  <c r="T11" i="2" s="1"/>
  <c r="AD11" i="2" s="1"/>
  <c r="AF11" i="2" s="1"/>
  <c r="AC10" i="2"/>
  <c r="AC16" i="2" s="1"/>
  <c r="AC33" i="2" s="1"/>
  <c r="AA10" i="2"/>
  <c r="AA16" i="2" s="1"/>
  <c r="Y10" i="2"/>
  <c r="W10" i="2"/>
  <c r="T10" i="2"/>
  <c r="AD10" i="2" s="1"/>
  <c r="AF10" i="2" s="1"/>
  <c r="R10" i="2"/>
  <c r="Q10" i="2"/>
  <c r="E10" i="2"/>
  <c r="AC9" i="2"/>
  <c r="AA9" i="2"/>
  <c r="Y9" i="2"/>
  <c r="Y16" i="2" s="1"/>
  <c r="W9" i="2"/>
  <c r="W16" i="2" s="1"/>
  <c r="Q9" i="2"/>
  <c r="E9" i="2"/>
  <c r="R9" i="2" s="1"/>
  <c r="D67" i="1"/>
  <c r="D66" i="1"/>
  <c r="D57" i="1"/>
  <c r="D44" i="1"/>
  <c r="D38" i="1"/>
  <c r="D28" i="1"/>
  <c r="D13" i="1"/>
  <c r="D29" i="1" s="1"/>
  <c r="R32" i="2" l="1"/>
  <c r="R33" i="2" s="1"/>
  <c r="F77" i="2"/>
  <c r="F79" i="2" s="1"/>
  <c r="N77" i="2"/>
  <c r="N79" i="2" s="1"/>
  <c r="D45" i="1"/>
  <c r="D69" i="1" s="1"/>
  <c r="D72" i="1" s="1"/>
  <c r="T9" i="2"/>
  <c r="R16" i="2"/>
  <c r="O77" i="2"/>
  <c r="O79" i="2" s="1"/>
  <c r="AE77" i="2"/>
  <c r="AE79" i="2" s="1"/>
  <c r="AD36" i="2"/>
  <c r="C77" i="2"/>
  <c r="C79" i="2" s="1"/>
  <c r="K77" i="2"/>
  <c r="K79" i="2" s="1"/>
  <c r="T18" i="2"/>
  <c r="R19" i="2"/>
  <c r="T19" i="2" s="1"/>
  <c r="AD19" i="2" s="1"/>
  <c r="AF19" i="2" s="1"/>
  <c r="Z77" i="2"/>
  <c r="Z79" i="2" s="1"/>
  <c r="Q51" i="2"/>
  <c r="Q52" i="2" s="1"/>
  <c r="Q77" i="2" s="1"/>
  <c r="Q79" i="2" s="1"/>
  <c r="R43" i="2"/>
  <c r="E32" i="2"/>
  <c r="E33" i="2" s="1"/>
  <c r="E77" i="2" s="1"/>
  <c r="E79" i="2" s="1"/>
  <c r="I33" i="2"/>
  <c r="I77" i="2" s="1"/>
  <c r="I79" i="2" s="1"/>
  <c r="V77" i="2"/>
  <c r="V79" i="2" s="1"/>
  <c r="G77" i="2"/>
  <c r="G79" i="2" s="1"/>
  <c r="AC65" i="2"/>
  <c r="AC76" i="2" s="1"/>
  <c r="AC77" i="2" s="1"/>
  <c r="AC79" i="2" s="1"/>
  <c r="W75" i="2"/>
  <c r="W76" i="2" s="1"/>
  <c r="E52" i="2"/>
  <c r="W52" i="2"/>
  <c r="W77" i="2" s="1"/>
  <c r="W79" i="2" s="1"/>
  <c r="AA52" i="2"/>
  <c r="AA77" i="2" s="1"/>
  <c r="AA79" i="2" s="1"/>
  <c r="R55" i="2"/>
  <c r="R57" i="2"/>
  <c r="T57" i="2" s="1"/>
  <c r="AD57" i="2" s="1"/>
  <c r="AF57" i="2" s="1"/>
  <c r="R58" i="2"/>
  <c r="T58" i="2" s="1"/>
  <c r="AD58" i="2" s="1"/>
  <c r="AF58" i="2" s="1"/>
  <c r="R59" i="2"/>
  <c r="T59" i="2" s="1"/>
  <c r="AD59" i="2" s="1"/>
  <c r="AF59" i="2" s="1"/>
  <c r="R60" i="2"/>
  <c r="T60" i="2" s="1"/>
  <c r="AD60" i="2" s="1"/>
  <c r="AF60" i="2" s="1"/>
  <c r="R61" i="2"/>
  <c r="T61" i="2" s="1"/>
  <c r="AD61" i="2" s="1"/>
  <c r="AF61" i="2" s="1"/>
  <c r="R63" i="2"/>
  <c r="T63" i="2" s="1"/>
  <c r="AD63" i="2" s="1"/>
  <c r="AF63" i="2" s="1"/>
  <c r="D33" i="2"/>
  <c r="D77" i="2" s="1"/>
  <c r="D79" i="2" s="1"/>
  <c r="H33" i="2"/>
  <c r="H77" i="2" s="1"/>
  <c r="H79" i="2" s="1"/>
  <c r="L33" i="2"/>
  <c r="L77" i="2" s="1"/>
  <c r="L79" i="2" s="1"/>
  <c r="P33" i="2"/>
  <c r="P77" i="2" s="1"/>
  <c r="P79" i="2" s="1"/>
  <c r="X33" i="2"/>
  <c r="X77" i="2" s="1"/>
  <c r="X79" i="2" s="1"/>
  <c r="AB33" i="2"/>
  <c r="AB77" i="2" s="1"/>
  <c r="AB79" i="2" s="1"/>
  <c r="R45" i="2"/>
  <c r="R46" i="2"/>
  <c r="T46" i="2" s="1"/>
  <c r="AD46" i="2" s="1"/>
  <c r="AF46" i="2" s="1"/>
  <c r="R47" i="2"/>
  <c r="T47" i="2" s="1"/>
  <c r="AD47" i="2" s="1"/>
  <c r="AF47" i="2" s="1"/>
  <c r="R48" i="2"/>
  <c r="T48" i="2" s="1"/>
  <c r="AD48" i="2" s="1"/>
  <c r="AF48" i="2" s="1"/>
  <c r="R49" i="2"/>
  <c r="T49" i="2" s="1"/>
  <c r="AD49" i="2" s="1"/>
  <c r="AF49" i="2" s="1"/>
  <c r="R50" i="2"/>
  <c r="T50" i="2" s="1"/>
  <c r="AD50" i="2" s="1"/>
  <c r="AF50" i="2" s="1"/>
  <c r="R67" i="2"/>
  <c r="R65" i="2" l="1"/>
  <c r="T55" i="2"/>
  <c r="T67" i="2"/>
  <c r="R75" i="2"/>
  <c r="R76" i="2" s="1"/>
  <c r="AD9" i="2"/>
  <c r="T16" i="2"/>
  <c r="R51" i="2"/>
  <c r="R52" i="2" s="1"/>
  <c r="R77" i="2" s="1"/>
  <c r="R79" i="2" s="1"/>
  <c r="T45" i="2"/>
  <c r="T32" i="2"/>
  <c r="AD18" i="2"/>
  <c r="AF36" i="2"/>
  <c r="AF43" i="2" s="1"/>
  <c r="AD43" i="2"/>
  <c r="T75" i="2" l="1"/>
  <c r="AD67" i="2"/>
  <c r="AF18" i="2"/>
  <c r="AD32" i="2"/>
  <c r="T33" i="2"/>
  <c r="AD16" i="2"/>
  <c r="AF9" i="2"/>
  <c r="AF16" i="2" s="1"/>
  <c r="AD55" i="2"/>
  <c r="T65" i="2"/>
  <c r="T51" i="2"/>
  <c r="T52" i="2" s="1"/>
  <c r="AD45" i="2"/>
  <c r="AD65" i="2" l="1"/>
  <c r="AF55" i="2"/>
  <c r="AF65" i="2" s="1"/>
  <c r="AD33" i="2"/>
  <c r="AF32" i="2"/>
  <c r="AF33" i="2" s="1"/>
  <c r="AD51" i="2"/>
  <c r="AF45" i="2"/>
  <c r="AF67" i="2"/>
  <c r="AD75" i="2"/>
  <c r="T76" i="2"/>
  <c r="T77" i="2" s="1"/>
  <c r="T79" i="2" s="1"/>
  <c r="AD76" i="2" l="1"/>
  <c r="AF75" i="2"/>
  <c r="AF76" i="2" s="1"/>
  <c r="AF51" i="2"/>
  <c r="AF52" i="2" s="1"/>
  <c r="AF77" i="2" s="1"/>
  <c r="AF79" i="2" s="1"/>
  <c r="AD52" i="2"/>
  <c r="AD77" i="2" s="1"/>
  <c r="AD79" i="2" s="1"/>
</calcChain>
</file>

<file path=xl/sharedStrings.xml><?xml version="1.0" encoding="utf-8"?>
<sst xmlns="http://schemas.openxmlformats.org/spreadsheetml/2006/main" count="192" uniqueCount="151">
  <si>
    <t>連結資金収支計算書</t>
    <rPh sb="0" eb="2">
      <t>レンケツ</t>
    </rPh>
    <rPh sb="2" eb="4">
      <t>シキン</t>
    </rPh>
    <rPh sb="4" eb="6">
      <t>シュウシ</t>
    </rPh>
    <rPh sb="6" eb="9">
      <t>ケイサンショ</t>
    </rPh>
    <phoneticPr fontId="4"/>
  </si>
  <si>
    <t>自　平成２１年４月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ニチ</t>
    </rPh>
    <phoneticPr fontId="4"/>
  </si>
  <si>
    <t>至　平成２２年３月３１日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ニチ</t>
    </rPh>
    <phoneticPr fontId="4"/>
  </si>
  <si>
    <t>（単位：千円）</t>
    <rPh sb="1" eb="3">
      <t>タンイ</t>
    </rPh>
    <rPh sb="4" eb="6">
      <t>センエン</t>
    </rPh>
    <phoneticPr fontId="5"/>
  </si>
  <si>
    <t>１　経常的収支の部</t>
    <phoneticPr fontId="5"/>
  </si>
  <si>
    <t>人件費</t>
    <rPh sb="0" eb="3">
      <t>ジンケンヒ</t>
    </rPh>
    <phoneticPr fontId="5"/>
  </si>
  <si>
    <t>物件費</t>
    <rPh sb="0" eb="3">
      <t>ブッケンヒ</t>
    </rPh>
    <phoneticPr fontId="5"/>
  </si>
  <si>
    <t>社会保障給付</t>
    <rPh sb="0" eb="2">
      <t>シャカイ</t>
    </rPh>
    <rPh sb="2" eb="4">
      <t>ホショウ</t>
    </rPh>
    <rPh sb="4" eb="6">
      <t>キュウフ</t>
    </rPh>
    <phoneticPr fontId="4"/>
  </si>
  <si>
    <r>
      <t>補助</t>
    </r>
    <r>
      <rPr>
        <sz val="11"/>
        <rFont val="ＭＳ Ｐゴシック"/>
        <family val="3"/>
        <charset val="128"/>
      </rPr>
      <t>金</t>
    </r>
    <r>
      <rPr>
        <sz val="10.5"/>
        <rFont val="ＭＳ Ｐゴシック"/>
        <family val="3"/>
        <charset val="128"/>
      </rPr>
      <t>等</t>
    </r>
    <rPh sb="0" eb="2">
      <t>ホジョ</t>
    </rPh>
    <rPh sb="2" eb="3">
      <t>キン</t>
    </rPh>
    <rPh sb="3" eb="4">
      <t>トウ</t>
    </rPh>
    <phoneticPr fontId="5"/>
  </si>
  <si>
    <t>支払利息</t>
    <rPh sb="0" eb="2">
      <t>シハライ</t>
    </rPh>
    <rPh sb="2" eb="4">
      <t>リソク</t>
    </rPh>
    <phoneticPr fontId="5"/>
  </si>
  <si>
    <t>他会計への事務費等充当財源繰出支出</t>
    <rPh sb="0" eb="1">
      <t>ホカ</t>
    </rPh>
    <rPh sb="1" eb="3">
      <t>カイケイ</t>
    </rPh>
    <rPh sb="5" eb="8">
      <t>ジムヒ</t>
    </rPh>
    <rPh sb="8" eb="9">
      <t>トウ</t>
    </rPh>
    <rPh sb="9" eb="11">
      <t>ジュウトウ</t>
    </rPh>
    <rPh sb="11" eb="13">
      <t>ザイゲン</t>
    </rPh>
    <rPh sb="13" eb="15">
      <t>クリダ</t>
    </rPh>
    <rPh sb="15" eb="16">
      <t>シ</t>
    </rPh>
    <rPh sb="16" eb="17">
      <t>シュツ</t>
    </rPh>
    <phoneticPr fontId="8"/>
  </si>
  <si>
    <t>その他支出</t>
    <rPh sb="2" eb="3">
      <t>タ</t>
    </rPh>
    <rPh sb="3" eb="5">
      <t>シシュツ</t>
    </rPh>
    <phoneticPr fontId="5"/>
  </si>
  <si>
    <t>支出合計</t>
    <rPh sb="0" eb="2">
      <t>シシュツ</t>
    </rPh>
    <rPh sb="2" eb="4">
      <t>ゴウケイ</t>
    </rPh>
    <phoneticPr fontId="5"/>
  </si>
  <si>
    <t>地方税</t>
    <rPh sb="0" eb="3">
      <t>チホウゼイ</t>
    </rPh>
    <phoneticPr fontId="5"/>
  </si>
  <si>
    <t>地方交付税</t>
    <rPh sb="0" eb="2">
      <t>チホウ</t>
    </rPh>
    <rPh sb="2" eb="5">
      <t>コウフゼイ</t>
    </rPh>
    <phoneticPr fontId="5"/>
  </si>
  <si>
    <t>国県補助金等</t>
    <rPh sb="0" eb="1">
      <t>クニ</t>
    </rPh>
    <rPh sb="1" eb="2">
      <t>ケン</t>
    </rPh>
    <rPh sb="2" eb="6">
      <t>ホジョキントウ</t>
    </rPh>
    <phoneticPr fontId="5"/>
  </si>
  <si>
    <t>使用料・手数料</t>
    <rPh sb="0" eb="3">
      <t>シヨウリョウ</t>
    </rPh>
    <rPh sb="4" eb="7">
      <t>テスウリョウ</t>
    </rPh>
    <phoneticPr fontId="5"/>
  </si>
  <si>
    <r>
      <t>分担金・負担金</t>
    </r>
    <r>
      <rPr>
        <sz val="11"/>
        <rFont val="ＭＳ Ｐゴシック"/>
        <family val="3"/>
        <charset val="128"/>
      </rPr>
      <t>・寄附金</t>
    </r>
    <rPh sb="0" eb="3">
      <t>ブンタンキン</t>
    </rPh>
    <rPh sb="4" eb="7">
      <t>フタンキン</t>
    </rPh>
    <rPh sb="8" eb="11">
      <t>キフキン</t>
    </rPh>
    <phoneticPr fontId="5"/>
  </si>
  <si>
    <t>保険料</t>
    <rPh sb="0" eb="3">
      <t>ホケンリョウ</t>
    </rPh>
    <phoneticPr fontId="4"/>
  </si>
  <si>
    <t>事業収入</t>
    <rPh sb="0" eb="2">
      <t>ジギョウ</t>
    </rPh>
    <rPh sb="2" eb="4">
      <t>シュウニュウ</t>
    </rPh>
    <phoneticPr fontId="4"/>
  </si>
  <si>
    <t>諸収入</t>
    <rPh sb="0" eb="1">
      <t>ショ</t>
    </rPh>
    <rPh sb="1" eb="3">
      <t>シュウニュウ</t>
    </rPh>
    <phoneticPr fontId="5"/>
  </si>
  <si>
    <t>地方債発行額</t>
    <rPh sb="0" eb="3">
      <t>チホウサイ</t>
    </rPh>
    <rPh sb="3" eb="6">
      <t>ハッコウガク</t>
    </rPh>
    <phoneticPr fontId="5"/>
  </si>
  <si>
    <t>長期借入金借入額</t>
    <rPh sb="0" eb="2">
      <t>チョウキ</t>
    </rPh>
    <rPh sb="2" eb="4">
      <t>カリイレ</t>
    </rPh>
    <rPh sb="4" eb="5">
      <t>キン</t>
    </rPh>
    <rPh sb="5" eb="7">
      <t>カリイレ</t>
    </rPh>
    <rPh sb="7" eb="8">
      <t>ガク</t>
    </rPh>
    <phoneticPr fontId="5"/>
  </si>
  <si>
    <t>短期借入金増加額</t>
    <rPh sb="0" eb="2">
      <t>タンキ</t>
    </rPh>
    <rPh sb="2" eb="4">
      <t>カリイレ</t>
    </rPh>
    <rPh sb="4" eb="5">
      <t>キン</t>
    </rPh>
    <rPh sb="5" eb="7">
      <t>ゾウカ</t>
    </rPh>
    <rPh sb="7" eb="8">
      <t>ガク</t>
    </rPh>
    <phoneticPr fontId="8"/>
  </si>
  <si>
    <t>基金取崩額</t>
    <rPh sb="0" eb="2">
      <t>キキン</t>
    </rPh>
    <rPh sb="2" eb="4">
      <t>トリクズ</t>
    </rPh>
    <rPh sb="4" eb="5">
      <t>ガク</t>
    </rPh>
    <phoneticPr fontId="5"/>
  </si>
  <si>
    <t>他会計繰入金等</t>
    <rPh sb="0" eb="1">
      <t>ホカ</t>
    </rPh>
    <rPh sb="1" eb="3">
      <t>カイケイ</t>
    </rPh>
    <rPh sb="3" eb="5">
      <t>クリイレ</t>
    </rPh>
    <rPh sb="5" eb="6">
      <t>キン</t>
    </rPh>
    <rPh sb="6" eb="7">
      <t>トウ</t>
    </rPh>
    <phoneticPr fontId="8"/>
  </si>
  <si>
    <t>その他収入</t>
    <rPh sb="2" eb="3">
      <t>タ</t>
    </rPh>
    <rPh sb="3" eb="5">
      <t>シュウニュウ</t>
    </rPh>
    <phoneticPr fontId="5"/>
  </si>
  <si>
    <t>収入合計</t>
    <rPh sb="0" eb="2">
      <t>シュウニュウ</t>
    </rPh>
    <rPh sb="2" eb="4">
      <t>ゴウケイ</t>
    </rPh>
    <phoneticPr fontId="5"/>
  </si>
  <si>
    <t>経常的収支額</t>
    <rPh sb="0" eb="3">
      <t>ケイジョウテキ</t>
    </rPh>
    <rPh sb="3" eb="5">
      <t>シュウシ</t>
    </rPh>
    <rPh sb="5" eb="6">
      <t>ガク</t>
    </rPh>
    <phoneticPr fontId="5"/>
  </si>
  <si>
    <t>２　公共資産整備収支の部</t>
    <rPh sb="2" eb="4">
      <t>コウキョウ</t>
    </rPh>
    <rPh sb="4" eb="6">
      <t>シサン</t>
    </rPh>
    <rPh sb="6" eb="8">
      <t>セイビ</t>
    </rPh>
    <rPh sb="8" eb="10">
      <t>シュウシ</t>
    </rPh>
    <rPh sb="11" eb="12">
      <t>ブ</t>
    </rPh>
    <phoneticPr fontId="5"/>
  </si>
  <si>
    <t>公共資産整備支出</t>
    <rPh sb="0" eb="2">
      <t>コウキョウ</t>
    </rPh>
    <rPh sb="2" eb="4">
      <t>シサン</t>
    </rPh>
    <rPh sb="4" eb="6">
      <t>セイビ</t>
    </rPh>
    <rPh sb="6" eb="8">
      <t>シシュツ</t>
    </rPh>
    <phoneticPr fontId="5"/>
  </si>
  <si>
    <t>公共資産整備補助金等支出</t>
    <rPh sb="0" eb="2">
      <t>コウキョウ</t>
    </rPh>
    <rPh sb="2" eb="4">
      <t>シサン</t>
    </rPh>
    <rPh sb="4" eb="6">
      <t>セイビ</t>
    </rPh>
    <rPh sb="6" eb="9">
      <t>ホジョキン</t>
    </rPh>
    <rPh sb="9" eb="10">
      <t>トウ</t>
    </rPh>
    <rPh sb="10" eb="12">
      <t>シシュツ</t>
    </rPh>
    <phoneticPr fontId="5"/>
  </si>
  <si>
    <t>地方独立行政法人公共資産整備支出</t>
    <rPh sb="0" eb="2">
      <t>チホウ</t>
    </rPh>
    <rPh sb="2" eb="8">
      <t>ドッポウ</t>
    </rPh>
    <rPh sb="8" eb="10">
      <t>コウキョウ</t>
    </rPh>
    <rPh sb="10" eb="12">
      <t>シサン</t>
    </rPh>
    <rPh sb="14" eb="16">
      <t>シシュツ</t>
    </rPh>
    <phoneticPr fontId="5"/>
  </si>
  <si>
    <t>一部事務組合・広域連合公共資産整備支出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3">
      <t>コウキョウ</t>
    </rPh>
    <rPh sb="13" eb="15">
      <t>シサン</t>
    </rPh>
    <rPh sb="17" eb="19">
      <t>シシュツ</t>
    </rPh>
    <phoneticPr fontId="5"/>
  </si>
  <si>
    <t>地方三公社公共資産整備支出</t>
    <rPh sb="0" eb="2">
      <t>チホウ</t>
    </rPh>
    <rPh sb="2" eb="5">
      <t>サンコウシャ</t>
    </rPh>
    <rPh sb="5" eb="7">
      <t>コウキョウ</t>
    </rPh>
    <rPh sb="7" eb="9">
      <t>シサン</t>
    </rPh>
    <rPh sb="11" eb="13">
      <t>シシュツ</t>
    </rPh>
    <phoneticPr fontId="5"/>
  </si>
  <si>
    <t>第三セクター等公共資産整備支出</t>
    <rPh sb="0" eb="1">
      <t>ダイ</t>
    </rPh>
    <rPh sb="1" eb="2">
      <t>サン</t>
    </rPh>
    <rPh sb="6" eb="7">
      <t>トウ</t>
    </rPh>
    <rPh sb="7" eb="9">
      <t>コウキョウ</t>
    </rPh>
    <rPh sb="9" eb="11">
      <t>シサン</t>
    </rPh>
    <rPh sb="13" eb="15">
      <t>シシュツ</t>
    </rPh>
    <phoneticPr fontId="5"/>
  </si>
  <si>
    <t>公共資産整備収支額</t>
    <rPh sb="0" eb="2">
      <t>コウキョウ</t>
    </rPh>
    <rPh sb="2" eb="4">
      <t>シサン</t>
    </rPh>
    <rPh sb="4" eb="6">
      <t>セイビ</t>
    </rPh>
    <rPh sb="6" eb="8">
      <t>シュウシ</t>
    </rPh>
    <rPh sb="8" eb="9">
      <t>ガク</t>
    </rPh>
    <phoneticPr fontId="5"/>
  </si>
  <si>
    <t>３　投資・財務的収支の部</t>
    <rPh sb="2" eb="4">
      <t>トウシ</t>
    </rPh>
    <rPh sb="5" eb="8">
      <t>ザイムテキ</t>
    </rPh>
    <rPh sb="8" eb="10">
      <t>シュウシ</t>
    </rPh>
    <rPh sb="11" eb="12">
      <t>ブ</t>
    </rPh>
    <phoneticPr fontId="5"/>
  </si>
  <si>
    <t>投資及び出資金</t>
    <rPh sb="0" eb="2">
      <t>トウシ</t>
    </rPh>
    <rPh sb="2" eb="3">
      <t>オヨ</t>
    </rPh>
    <rPh sb="4" eb="7">
      <t>シュッシキン</t>
    </rPh>
    <phoneticPr fontId="5"/>
  </si>
  <si>
    <t>貸付金</t>
    <rPh sb="0" eb="2">
      <t>カシツケ</t>
    </rPh>
    <rPh sb="2" eb="3">
      <t>キン</t>
    </rPh>
    <phoneticPr fontId="5"/>
  </si>
  <si>
    <t>基金積立額</t>
    <rPh sb="0" eb="2">
      <t>キキン</t>
    </rPh>
    <rPh sb="2" eb="4">
      <t>ツミタテ</t>
    </rPh>
    <rPh sb="4" eb="5">
      <t>ガク</t>
    </rPh>
    <phoneticPr fontId="5"/>
  </si>
  <si>
    <t>定額運用基金への繰出支出</t>
    <rPh sb="0" eb="2">
      <t>テイガク</t>
    </rPh>
    <rPh sb="2" eb="4">
      <t>ウンヨウ</t>
    </rPh>
    <rPh sb="4" eb="6">
      <t>キキン</t>
    </rPh>
    <rPh sb="8" eb="10">
      <t>クリダシ</t>
    </rPh>
    <rPh sb="10" eb="12">
      <t>シシュツ</t>
    </rPh>
    <phoneticPr fontId="5"/>
  </si>
  <si>
    <t>地方債償還額</t>
    <rPh sb="0" eb="3">
      <t>チホウサイ</t>
    </rPh>
    <rPh sb="3" eb="5">
      <t>ショウカン</t>
    </rPh>
    <rPh sb="5" eb="6">
      <t>ガク</t>
    </rPh>
    <phoneticPr fontId="5"/>
  </si>
  <si>
    <t>長期借入金返済額</t>
    <rPh sb="0" eb="2">
      <t>チョウキ</t>
    </rPh>
    <rPh sb="2" eb="4">
      <t>カリイレ</t>
    </rPh>
    <rPh sb="4" eb="5">
      <t>キン</t>
    </rPh>
    <rPh sb="5" eb="7">
      <t>ヘンサイ</t>
    </rPh>
    <rPh sb="7" eb="8">
      <t>ガク</t>
    </rPh>
    <phoneticPr fontId="5"/>
  </si>
  <si>
    <t>短期借入金減少額</t>
    <rPh sb="0" eb="2">
      <t>タンキ</t>
    </rPh>
    <rPh sb="2" eb="4">
      <t>カリイレ</t>
    </rPh>
    <rPh sb="4" eb="5">
      <t>キン</t>
    </rPh>
    <rPh sb="5" eb="8">
      <t>ゲンショウガク</t>
    </rPh>
    <phoneticPr fontId="4"/>
  </si>
  <si>
    <t>収益事業純支出</t>
    <rPh sb="0" eb="2">
      <t>シュウエキ</t>
    </rPh>
    <rPh sb="2" eb="4">
      <t>ジギョウ</t>
    </rPh>
    <rPh sb="4" eb="5">
      <t>ジュン</t>
    </rPh>
    <rPh sb="5" eb="7">
      <t>シシュツ</t>
    </rPh>
    <phoneticPr fontId="4"/>
  </si>
  <si>
    <t>貸付金回収額</t>
    <rPh sb="0" eb="2">
      <t>カシツケ</t>
    </rPh>
    <rPh sb="2" eb="3">
      <t>キン</t>
    </rPh>
    <rPh sb="3" eb="5">
      <t>カイシュウ</t>
    </rPh>
    <rPh sb="5" eb="6">
      <t>ガク</t>
    </rPh>
    <phoneticPr fontId="5"/>
  </si>
  <si>
    <t>収益事業純収入</t>
    <rPh sb="0" eb="2">
      <t>シュウエキ</t>
    </rPh>
    <rPh sb="2" eb="4">
      <t>ジギョウ</t>
    </rPh>
    <rPh sb="4" eb="5">
      <t>ジュン</t>
    </rPh>
    <rPh sb="5" eb="7">
      <t>シュウニュウ</t>
    </rPh>
    <phoneticPr fontId="4"/>
  </si>
  <si>
    <t>公共資産等売却収入</t>
    <rPh sb="0" eb="2">
      <t>コウキョウ</t>
    </rPh>
    <rPh sb="2" eb="4">
      <t>シサン</t>
    </rPh>
    <rPh sb="4" eb="5">
      <t>トウ</t>
    </rPh>
    <rPh sb="5" eb="7">
      <t>バイキャク</t>
    </rPh>
    <rPh sb="7" eb="9">
      <t>シュウニュウ</t>
    </rPh>
    <phoneticPr fontId="8"/>
  </si>
  <si>
    <t>投資・財務的収支額</t>
    <rPh sb="0" eb="2">
      <t>トウシ</t>
    </rPh>
    <rPh sb="3" eb="6">
      <t>ザイムテキ</t>
    </rPh>
    <rPh sb="6" eb="8">
      <t>シュウシ</t>
    </rPh>
    <rPh sb="8" eb="9">
      <t>ガク</t>
    </rPh>
    <phoneticPr fontId="5"/>
  </si>
  <si>
    <t>当年度資金増減額</t>
    <rPh sb="0" eb="1">
      <t>トウ</t>
    </rPh>
    <rPh sb="1" eb="3">
      <t>ネンド</t>
    </rPh>
    <rPh sb="3" eb="5">
      <t>シキン</t>
    </rPh>
    <rPh sb="5" eb="7">
      <t>ゾウゲン</t>
    </rPh>
    <rPh sb="7" eb="8">
      <t>ガク</t>
    </rPh>
    <phoneticPr fontId="5"/>
  </si>
  <si>
    <t>期首資金残高</t>
    <rPh sb="0" eb="2">
      <t>キシュ</t>
    </rPh>
    <rPh sb="4" eb="5">
      <t>ザン</t>
    </rPh>
    <rPh sb="5" eb="6">
      <t>ダカ</t>
    </rPh>
    <phoneticPr fontId="5"/>
  </si>
  <si>
    <t>経費負担割合変更に伴う差額</t>
    <rPh sb="0" eb="2">
      <t>ケイヒ</t>
    </rPh>
    <rPh sb="2" eb="4">
      <t>フタン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8"/>
  </si>
  <si>
    <t>期末資金残高</t>
    <rPh sb="0" eb="2">
      <t>キマツ</t>
    </rPh>
    <rPh sb="4" eb="5">
      <t>ザン</t>
    </rPh>
    <rPh sb="5" eb="6">
      <t>ダカ</t>
    </rPh>
    <phoneticPr fontId="5"/>
  </si>
  <si>
    <t>※1 上記の他、○○の受け入れに伴う歳計外現金の収入額○○千円</t>
    <rPh sb="3" eb="5">
      <t>ジョウキ</t>
    </rPh>
    <rPh sb="6" eb="7">
      <t>ホカ</t>
    </rPh>
    <rPh sb="11" eb="12">
      <t>ウ</t>
    </rPh>
    <rPh sb="13" eb="14">
      <t>イ</t>
    </rPh>
    <rPh sb="16" eb="17">
      <t>トモナ</t>
    </rPh>
    <rPh sb="18" eb="20">
      <t>サイケイ</t>
    </rPh>
    <rPh sb="20" eb="21">
      <t>ガイ</t>
    </rPh>
    <rPh sb="21" eb="23">
      <t>ゲンキン</t>
    </rPh>
    <rPh sb="24" eb="26">
      <t>シュウニュウ</t>
    </rPh>
    <rPh sb="26" eb="27">
      <t>ガク</t>
    </rPh>
    <rPh sb="29" eb="31">
      <t>センエン</t>
    </rPh>
    <phoneticPr fontId="4"/>
  </si>
  <si>
    <t xml:space="preserve">  　　　（○○の返還に伴う支出額○○千円）があります。</t>
    <phoneticPr fontId="8"/>
  </si>
  <si>
    <t>連結資金収支計算書内訳表</t>
    <rPh sb="0" eb="2">
      <t>レンケツ</t>
    </rPh>
    <rPh sb="2" eb="4">
      <t>シキン</t>
    </rPh>
    <rPh sb="4" eb="6">
      <t>シュウシ</t>
    </rPh>
    <rPh sb="6" eb="9">
      <t>ケイサンショ</t>
    </rPh>
    <rPh sb="9" eb="11">
      <t>ウチワケ</t>
    </rPh>
    <rPh sb="11" eb="12">
      <t>ヒョウ</t>
    </rPh>
    <phoneticPr fontId="4"/>
  </si>
  <si>
    <t>（単位：千円）</t>
    <rPh sb="1" eb="3">
      <t>タンイ</t>
    </rPh>
    <rPh sb="4" eb="6">
      <t>センエン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</si>
  <si>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</si>
  <si>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4"/>
  </si>
  <si>
    <t>地方独立行政法人</t>
    <rPh sb="0" eb="2">
      <t>チホウ</t>
    </rPh>
    <rPh sb="2" eb="8">
      <t>ドッポウ</t>
    </rPh>
    <phoneticPr fontId="4"/>
  </si>
  <si>
    <t>地方三公社</t>
    <rPh sb="0" eb="2">
      <t>チホウ</t>
    </rPh>
    <rPh sb="2" eb="5">
      <t>サンコウシャ</t>
    </rPh>
    <phoneticPr fontId="4"/>
  </si>
  <si>
    <t>第三セクター等</t>
    <rPh sb="0" eb="1">
      <t>ダイ</t>
    </rPh>
    <rPh sb="1" eb="2">
      <t>サン</t>
    </rPh>
    <rPh sb="6" eb="7">
      <t>トウ</t>
    </rPh>
    <phoneticPr fontId="4"/>
  </si>
  <si>
    <t>公営事業会計</t>
    <rPh sb="0" eb="2">
      <t>コウエイ</t>
    </rPh>
    <rPh sb="2" eb="4">
      <t>ジギョウ</t>
    </rPh>
    <rPh sb="4" eb="5">
      <t>カイ</t>
    </rPh>
    <rPh sb="5" eb="6">
      <t>ケイ</t>
    </rPh>
    <phoneticPr fontId="4"/>
  </si>
  <si>
    <t>(合計)</t>
    <rPh sb="1" eb="3">
      <t>ゴウケイ</t>
    </rPh>
    <phoneticPr fontId="4"/>
  </si>
  <si>
    <t>(相殺消去等)</t>
    <rPh sb="1" eb="3">
      <t>ソウサイ</t>
    </rPh>
    <rPh sb="3" eb="6">
      <t>ショウキョトウ</t>
    </rPh>
    <phoneticPr fontId="4"/>
  </si>
  <si>
    <t>純計</t>
    <rPh sb="0" eb="1">
      <t>ジュン</t>
    </rPh>
    <rPh sb="1" eb="2">
      <t>ケイ</t>
    </rPh>
    <phoneticPr fontId="4"/>
  </si>
  <si>
    <t>(単純合計)</t>
    <rPh sb="1" eb="3">
      <t>タンジュン</t>
    </rPh>
    <rPh sb="3" eb="5">
      <t>ゴウケイ</t>
    </rPh>
    <phoneticPr fontId="4"/>
  </si>
  <si>
    <t>普通会計</t>
    <rPh sb="0" eb="2">
      <t>フツウ</t>
    </rPh>
    <rPh sb="2" eb="4">
      <t>カイケイ</t>
    </rPh>
    <phoneticPr fontId="4"/>
  </si>
  <si>
    <t>公営企業会計</t>
    <rPh sb="0" eb="2">
      <t>コウエイ</t>
    </rPh>
    <rPh sb="2" eb="4">
      <t>キギョウ</t>
    </rPh>
    <rPh sb="4" eb="6">
      <t>カイケイ</t>
    </rPh>
    <phoneticPr fontId="4"/>
  </si>
  <si>
    <t>その他</t>
    <rPh sb="2" eb="3">
      <t>タ</t>
    </rPh>
    <phoneticPr fontId="8"/>
  </si>
  <si>
    <t>坂出、宇多津
広域行政</t>
    <rPh sb="0" eb="2">
      <t>サカイデ</t>
    </rPh>
    <rPh sb="3" eb="6">
      <t>ウタヅ</t>
    </rPh>
    <rPh sb="7" eb="9">
      <t>コウイキ</t>
    </rPh>
    <rPh sb="9" eb="11">
      <t>ギョウセイ</t>
    </rPh>
    <phoneticPr fontId="4"/>
  </si>
  <si>
    <t>後期高齢者医
療広域連合</t>
    <rPh sb="0" eb="2">
      <t>コウキ</t>
    </rPh>
    <rPh sb="2" eb="5">
      <t>コウレイシャ</t>
    </rPh>
    <rPh sb="5" eb="6">
      <t>イ</t>
    </rPh>
    <rPh sb="7" eb="8">
      <t>リョウ</t>
    </rPh>
    <rPh sb="8" eb="10">
      <t>コウイキ</t>
    </rPh>
    <rPh sb="10" eb="12">
      <t>レンゴウ</t>
    </rPh>
    <phoneticPr fontId="8"/>
  </si>
  <si>
    <t>(合計)</t>
    <phoneticPr fontId="4"/>
  </si>
  <si>
    <t>該当なし</t>
    <rPh sb="0" eb="2">
      <t>ガイトウ</t>
    </rPh>
    <phoneticPr fontId="8"/>
  </si>
  <si>
    <t>坂出市土地
開発公社</t>
    <rPh sb="0" eb="3">
      <t>サカイデシ</t>
    </rPh>
    <rPh sb="3" eb="5">
      <t>トチ</t>
    </rPh>
    <rPh sb="6" eb="7">
      <t>カイ</t>
    </rPh>
    <rPh sb="7" eb="8">
      <t>ハツ</t>
    </rPh>
    <rPh sb="8" eb="10">
      <t>コウシャ</t>
    </rPh>
    <phoneticPr fontId="4"/>
  </si>
  <si>
    <t>(財)坂出市
学校給食会</t>
    <rPh sb="1" eb="2">
      <t>ザイ</t>
    </rPh>
    <rPh sb="3" eb="6">
      <t>サカイデシ</t>
    </rPh>
    <rPh sb="7" eb="9">
      <t>ガッコウ</t>
    </rPh>
    <rPh sb="9" eb="11">
      <t>キュウショク</t>
    </rPh>
    <rPh sb="11" eb="12">
      <t>カイ</t>
    </rPh>
    <phoneticPr fontId="4"/>
  </si>
  <si>
    <t>病院</t>
    <rPh sb="0" eb="2">
      <t>ビョウイン</t>
    </rPh>
    <phoneticPr fontId="4"/>
  </si>
  <si>
    <t>水道</t>
    <rPh sb="0" eb="2">
      <t>スイドウ</t>
    </rPh>
    <phoneticPr fontId="4"/>
  </si>
  <si>
    <t>港湾整備事業</t>
    <rPh sb="0" eb="2">
      <t>コウワン</t>
    </rPh>
    <rPh sb="2" eb="4">
      <t>セイビ</t>
    </rPh>
    <rPh sb="4" eb="6">
      <t>ジギョウ</t>
    </rPh>
    <phoneticPr fontId="4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</si>
  <si>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4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</si>
  <si>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4"/>
  </si>
  <si>
    <t>下水道事業</t>
    <rPh sb="0" eb="3">
      <t>ゲスイドウ</t>
    </rPh>
    <rPh sb="3" eb="5">
      <t>ジギョウ</t>
    </rPh>
    <phoneticPr fontId="4"/>
  </si>
  <si>
    <t>駐車場整備
事業</t>
    <rPh sb="0" eb="3">
      <t>チュウシャジョウ</t>
    </rPh>
    <rPh sb="3" eb="5">
      <t>セイビ</t>
    </rPh>
    <rPh sb="6" eb="8">
      <t>ジギョウ</t>
    </rPh>
    <phoneticPr fontId="4"/>
  </si>
  <si>
    <t>国民健康保険</t>
    <phoneticPr fontId="4"/>
  </si>
  <si>
    <t>国民健康保険
与島診療所</t>
    <rPh sb="7" eb="8">
      <t>ヨ</t>
    </rPh>
    <rPh sb="8" eb="9">
      <t>シマ</t>
    </rPh>
    <rPh sb="9" eb="11">
      <t>シンリョウ</t>
    </rPh>
    <rPh sb="11" eb="12">
      <t>ショ</t>
    </rPh>
    <phoneticPr fontId="4"/>
  </si>
  <si>
    <t>老人保健</t>
    <rPh sb="0" eb="2">
      <t>ロウジン</t>
    </rPh>
    <rPh sb="2" eb="4">
      <t>ホケン</t>
    </rPh>
    <phoneticPr fontId="4"/>
  </si>
  <si>
    <t>介護保険</t>
    <rPh sb="0" eb="2">
      <t>カイゴ</t>
    </rPh>
    <rPh sb="2" eb="4">
      <t>ホケン</t>
    </rPh>
    <phoneticPr fontId="4"/>
  </si>
  <si>
    <t>介護保険介護
予防支援事業</t>
    <rPh sb="0" eb="2">
      <t>カイゴ</t>
    </rPh>
    <rPh sb="2" eb="4">
      <t>ホケン</t>
    </rPh>
    <rPh sb="4" eb="6">
      <t>カイゴ</t>
    </rPh>
    <rPh sb="7" eb="9">
      <t>ヨボウ</t>
    </rPh>
    <rPh sb="9" eb="11">
      <t>シエン</t>
    </rPh>
    <rPh sb="11" eb="13">
      <t>ジギョウ</t>
    </rPh>
    <phoneticPr fontId="4"/>
  </si>
  <si>
    <t>後期高齢者
医療事業</t>
    <rPh sb="0" eb="2">
      <t>コウキ</t>
    </rPh>
    <rPh sb="2" eb="5">
      <t>コウレイシャ</t>
    </rPh>
    <rPh sb="6" eb="8">
      <t>イリョウ</t>
    </rPh>
    <rPh sb="8" eb="10">
      <t>ジギョウ</t>
    </rPh>
    <phoneticPr fontId="4"/>
  </si>
  <si>
    <t>(A＋B＋C＋D)</t>
    <phoneticPr fontId="4"/>
  </si>
  <si>
    <t>(E+F+G+H+I+J)</t>
    <phoneticPr fontId="4"/>
  </si>
  <si>
    <t>A</t>
    <phoneticPr fontId="4"/>
  </si>
  <si>
    <t>(小計) B</t>
    <rPh sb="1" eb="3">
      <t>ショウケイ</t>
    </rPh>
    <phoneticPr fontId="4"/>
  </si>
  <si>
    <t>(小計) C</t>
    <rPh sb="1" eb="3">
      <t>ショウケイ</t>
    </rPh>
    <phoneticPr fontId="4"/>
  </si>
  <si>
    <t>A＋B＋C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</si>
  <si>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</si>
  <si>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</si>
  <si>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</si>
  <si>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</si>
  <si>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</si>
  <si>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</si>
  <si>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E＋F＋G＋H＋I</t>
    <phoneticPr fontId="4"/>
  </si>
  <si>
    <t>J</t>
    <phoneticPr fontId="4"/>
  </si>
  <si>
    <t>K</t>
    <phoneticPr fontId="4"/>
  </si>
  <si>
    <t>[経常的収支の部]</t>
    <rPh sb="1" eb="4">
      <t>ケイジョウテキ</t>
    </rPh>
    <rPh sb="4" eb="6">
      <t>シュウシ</t>
    </rPh>
    <rPh sb="7" eb="8">
      <t>ブ</t>
    </rPh>
    <phoneticPr fontId="4"/>
  </si>
  <si>
    <t>人件費</t>
    <rPh sb="0" eb="3">
      <t>ジンケンヒ</t>
    </rPh>
    <phoneticPr fontId="12"/>
  </si>
  <si>
    <t>物件費</t>
    <rPh sb="0" eb="3">
      <t>ブッケンヒ</t>
    </rPh>
    <phoneticPr fontId="12"/>
  </si>
  <si>
    <r>
      <t>補助</t>
    </r>
    <r>
      <rPr>
        <sz val="11"/>
        <rFont val="ＭＳ Ｐゴシック"/>
        <family val="3"/>
        <charset val="128"/>
      </rPr>
      <t>金</t>
    </r>
    <r>
      <rPr>
        <sz val="10.5"/>
        <rFont val="ＭＳ Ｐゴシック"/>
        <family val="3"/>
        <charset val="128"/>
      </rPr>
      <t>等</t>
    </r>
    <rPh sb="0" eb="2">
      <t>ホジョ</t>
    </rPh>
    <rPh sb="2" eb="3">
      <t>キン</t>
    </rPh>
    <rPh sb="3" eb="4">
      <t>トウ</t>
    </rPh>
    <phoneticPr fontId="12"/>
  </si>
  <si>
    <t>支払利息</t>
    <rPh sb="0" eb="2">
      <t>シハライ</t>
    </rPh>
    <rPh sb="2" eb="4">
      <t>リソク</t>
    </rPh>
    <phoneticPr fontId="12"/>
  </si>
  <si>
    <t>他会計への事務費等充当財源繰出支出</t>
    <rPh sb="0" eb="1">
      <t>タ</t>
    </rPh>
    <rPh sb="1" eb="3">
      <t>カイケイ</t>
    </rPh>
    <rPh sb="5" eb="9">
      <t>ジムヒトウ</t>
    </rPh>
    <rPh sb="9" eb="11">
      <t>ジュウトウ</t>
    </rPh>
    <rPh sb="11" eb="13">
      <t>ザイゲン</t>
    </rPh>
    <rPh sb="13" eb="15">
      <t>クリダシ</t>
    </rPh>
    <rPh sb="15" eb="17">
      <t>シシュツ</t>
    </rPh>
    <phoneticPr fontId="1"/>
  </si>
  <si>
    <t>その他支出</t>
    <rPh sb="2" eb="3">
      <t>タ</t>
    </rPh>
    <rPh sb="3" eb="5">
      <t>シシュツ</t>
    </rPh>
    <phoneticPr fontId="12"/>
  </si>
  <si>
    <t>　支出合計</t>
    <rPh sb="1" eb="3">
      <t>シシュツ</t>
    </rPh>
    <rPh sb="3" eb="5">
      <t>ゴウケイ</t>
    </rPh>
    <phoneticPr fontId="4"/>
  </si>
  <si>
    <t>地方税</t>
    <rPh sb="0" eb="3">
      <t>チホウゼイ</t>
    </rPh>
    <phoneticPr fontId="12"/>
  </si>
  <si>
    <t>地方交付税</t>
    <rPh sb="0" eb="2">
      <t>チホウ</t>
    </rPh>
    <rPh sb="2" eb="5">
      <t>コウフゼイ</t>
    </rPh>
    <phoneticPr fontId="12"/>
  </si>
  <si>
    <t>国県補助金等</t>
    <rPh sb="0" eb="1">
      <t>クニ</t>
    </rPh>
    <rPh sb="1" eb="2">
      <t>ケン</t>
    </rPh>
    <rPh sb="2" eb="6">
      <t>ホジョキントウ</t>
    </rPh>
    <phoneticPr fontId="12"/>
  </si>
  <si>
    <t>使用料・手数料</t>
    <rPh sb="0" eb="3">
      <t>シヨウリョウ</t>
    </rPh>
    <rPh sb="4" eb="7">
      <t>テスウリョウ</t>
    </rPh>
    <phoneticPr fontId="12"/>
  </si>
  <si>
    <r>
      <t>分担金・負担金・</t>
    </r>
    <r>
      <rPr>
        <sz val="11"/>
        <rFont val="ＭＳ Ｐゴシック"/>
        <family val="3"/>
        <charset val="128"/>
      </rPr>
      <t>寄附金</t>
    </r>
    <rPh sb="0" eb="3">
      <t>ブンタンキン</t>
    </rPh>
    <rPh sb="4" eb="7">
      <t>フタンキン</t>
    </rPh>
    <rPh sb="8" eb="11">
      <t>キフキン</t>
    </rPh>
    <phoneticPr fontId="12"/>
  </si>
  <si>
    <t>事業収入</t>
    <rPh sb="0" eb="2">
      <t>ジギョウ</t>
    </rPh>
    <rPh sb="2" eb="4">
      <t>シュウニュウ</t>
    </rPh>
    <phoneticPr fontId="12"/>
  </si>
  <si>
    <t>諸収入</t>
    <rPh sb="0" eb="1">
      <t>ショ</t>
    </rPh>
    <rPh sb="1" eb="3">
      <t>シュウニュウ</t>
    </rPh>
    <phoneticPr fontId="12"/>
  </si>
  <si>
    <t>地方債発行額</t>
    <rPh sb="0" eb="3">
      <t>チホウサイ</t>
    </rPh>
    <rPh sb="3" eb="6">
      <t>ハッコウガク</t>
    </rPh>
    <phoneticPr fontId="12"/>
  </si>
  <si>
    <t>長期借入金借入額</t>
    <rPh sb="0" eb="2">
      <t>チョウキ</t>
    </rPh>
    <rPh sb="2" eb="4">
      <t>カリイレ</t>
    </rPh>
    <rPh sb="4" eb="5">
      <t>キン</t>
    </rPh>
    <rPh sb="5" eb="7">
      <t>カリイレ</t>
    </rPh>
    <rPh sb="7" eb="8">
      <t>ガク</t>
    </rPh>
    <phoneticPr fontId="12"/>
  </si>
  <si>
    <t>短期借入金増加額</t>
    <rPh sb="0" eb="2">
      <t>タンキ</t>
    </rPh>
    <rPh sb="2" eb="4">
      <t>カリイレ</t>
    </rPh>
    <rPh sb="4" eb="5">
      <t>キン</t>
    </rPh>
    <rPh sb="5" eb="7">
      <t>ゾウカ</t>
    </rPh>
    <rPh sb="7" eb="8">
      <t>ガク</t>
    </rPh>
    <phoneticPr fontId="4"/>
  </si>
  <si>
    <t>基金取崩額</t>
    <rPh sb="0" eb="2">
      <t>キキン</t>
    </rPh>
    <rPh sb="2" eb="4">
      <t>トリクズ</t>
    </rPh>
    <rPh sb="4" eb="5">
      <t>ガク</t>
    </rPh>
    <phoneticPr fontId="12"/>
  </si>
  <si>
    <t>他会計繰入金等</t>
    <rPh sb="0" eb="3">
      <t>タカイケイ</t>
    </rPh>
    <rPh sb="3" eb="5">
      <t>クリイレ</t>
    </rPh>
    <rPh sb="5" eb="6">
      <t>キン</t>
    </rPh>
    <rPh sb="6" eb="7">
      <t>ナド</t>
    </rPh>
    <phoneticPr fontId="12"/>
  </si>
  <si>
    <t>その他収入</t>
    <rPh sb="2" eb="3">
      <t>タ</t>
    </rPh>
    <rPh sb="3" eb="5">
      <t>シュウニュウ</t>
    </rPh>
    <phoneticPr fontId="12"/>
  </si>
  <si>
    <t>　収入合計</t>
    <rPh sb="1" eb="3">
      <t>シュウニュウ</t>
    </rPh>
    <rPh sb="3" eb="5">
      <t>ゴウケイ</t>
    </rPh>
    <phoneticPr fontId="4"/>
  </si>
  <si>
    <t>　経常的収支額</t>
    <rPh sb="1" eb="4">
      <t>ケイジョウテキ</t>
    </rPh>
    <rPh sb="4" eb="6">
      <t>シュウシ</t>
    </rPh>
    <rPh sb="6" eb="7">
      <t>ガク</t>
    </rPh>
    <phoneticPr fontId="4"/>
  </si>
  <si>
    <t>[公共資産整備収支の部]</t>
    <rPh sb="1" eb="3">
      <t>コウキョウ</t>
    </rPh>
    <rPh sb="3" eb="5">
      <t>シサン</t>
    </rPh>
    <rPh sb="5" eb="7">
      <t>セイビ</t>
    </rPh>
    <rPh sb="7" eb="9">
      <t>シュウシ</t>
    </rPh>
    <rPh sb="10" eb="11">
      <t>ブ</t>
    </rPh>
    <phoneticPr fontId="4"/>
  </si>
  <si>
    <t>公共資産整備支出</t>
    <rPh sb="0" eb="2">
      <t>コウキョウ</t>
    </rPh>
    <rPh sb="2" eb="4">
      <t>シサン</t>
    </rPh>
    <rPh sb="4" eb="6">
      <t>セイビ</t>
    </rPh>
    <rPh sb="6" eb="8">
      <t>シシュツ</t>
    </rPh>
    <phoneticPr fontId="12"/>
  </si>
  <si>
    <t>公共資産整備補助金等支出</t>
    <rPh sb="0" eb="2">
      <t>コウキョウ</t>
    </rPh>
    <rPh sb="2" eb="4">
      <t>シサン</t>
    </rPh>
    <rPh sb="4" eb="6">
      <t>セイビ</t>
    </rPh>
    <rPh sb="6" eb="9">
      <t>ホジョキン</t>
    </rPh>
    <rPh sb="9" eb="10">
      <t>トウ</t>
    </rPh>
    <rPh sb="10" eb="12">
      <t>シシュツ</t>
    </rPh>
    <phoneticPr fontId="12"/>
  </si>
  <si>
    <t>他会計への建設費充当財源繰出支出</t>
    <rPh sb="0" eb="1">
      <t>タ</t>
    </rPh>
    <rPh sb="1" eb="3">
      <t>カイケイ</t>
    </rPh>
    <rPh sb="5" eb="7">
      <t>ケンセツ</t>
    </rPh>
    <rPh sb="7" eb="8">
      <t>ヒ</t>
    </rPh>
    <rPh sb="8" eb="10">
      <t>ジュウトウ</t>
    </rPh>
    <rPh sb="10" eb="12">
      <t>ザイゲン</t>
    </rPh>
    <rPh sb="12" eb="14">
      <t>クリダ</t>
    </rPh>
    <rPh sb="14" eb="16">
      <t>シシュツ</t>
    </rPh>
    <phoneticPr fontId="13"/>
  </si>
  <si>
    <t>地方独立行政法人公共資産整備支出</t>
    <rPh sb="0" eb="2">
      <t>チホウ</t>
    </rPh>
    <rPh sb="2" eb="8">
      <t>ドッポウ</t>
    </rPh>
    <rPh sb="8" eb="10">
      <t>コウキョウ</t>
    </rPh>
    <rPh sb="10" eb="12">
      <t>シサン</t>
    </rPh>
    <rPh sb="14" eb="16">
      <t>シシュツ</t>
    </rPh>
    <phoneticPr fontId="12"/>
  </si>
  <si>
    <t>一部事務組合・広域連合公共資産整備支出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3">
      <t>コウキョウ</t>
    </rPh>
    <rPh sb="13" eb="15">
      <t>シサン</t>
    </rPh>
    <rPh sb="17" eb="19">
      <t>シシュツ</t>
    </rPh>
    <phoneticPr fontId="12"/>
  </si>
  <si>
    <t>地方三公社公共資産整備支出</t>
    <rPh sb="0" eb="2">
      <t>チホウ</t>
    </rPh>
    <rPh sb="2" eb="5">
      <t>サンコウシャ</t>
    </rPh>
    <rPh sb="5" eb="7">
      <t>コウキョウ</t>
    </rPh>
    <rPh sb="7" eb="9">
      <t>シサン</t>
    </rPh>
    <rPh sb="11" eb="13">
      <t>シシュツ</t>
    </rPh>
    <phoneticPr fontId="12"/>
  </si>
  <si>
    <t>第三セクター等公共資産整備支出</t>
    <rPh sb="0" eb="1">
      <t>ダイ</t>
    </rPh>
    <rPh sb="1" eb="2">
      <t>サン</t>
    </rPh>
    <rPh sb="6" eb="7">
      <t>トウ</t>
    </rPh>
    <rPh sb="7" eb="9">
      <t>コウキョウ</t>
    </rPh>
    <rPh sb="9" eb="11">
      <t>シサン</t>
    </rPh>
    <rPh sb="13" eb="15">
      <t>シシュツ</t>
    </rPh>
    <phoneticPr fontId="12"/>
  </si>
  <si>
    <t>他会計負担金等</t>
    <rPh sb="0" eb="3">
      <t>タカイケイ</t>
    </rPh>
    <rPh sb="3" eb="6">
      <t>フタンキン</t>
    </rPh>
    <rPh sb="6" eb="7">
      <t>ナド</t>
    </rPh>
    <phoneticPr fontId="12"/>
  </si>
  <si>
    <t>　公共資産整備収支額</t>
    <rPh sb="1" eb="3">
      <t>コウキョウ</t>
    </rPh>
    <rPh sb="3" eb="5">
      <t>シサン</t>
    </rPh>
    <rPh sb="5" eb="7">
      <t>セイビ</t>
    </rPh>
    <rPh sb="7" eb="9">
      <t>シュウシ</t>
    </rPh>
    <rPh sb="9" eb="10">
      <t>ガク</t>
    </rPh>
    <phoneticPr fontId="4"/>
  </si>
  <si>
    <t>[投資・財務的収支の部]</t>
    <rPh sb="1" eb="3">
      <t>トウシ</t>
    </rPh>
    <rPh sb="4" eb="7">
      <t>ザイムテキ</t>
    </rPh>
    <rPh sb="7" eb="9">
      <t>シュウシ</t>
    </rPh>
    <rPh sb="10" eb="11">
      <t>ブ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</si>
  <si>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12"/>
  </si>
  <si>
    <t>貸付金</t>
    <rPh sb="0" eb="2">
      <t>カシツケ</t>
    </rPh>
    <rPh sb="2" eb="3">
      <t>キン</t>
    </rPh>
    <phoneticPr fontId="12"/>
  </si>
  <si>
    <t>基金積立額</t>
    <rPh sb="0" eb="2">
      <t>キキン</t>
    </rPh>
    <rPh sb="2" eb="4">
      <t>ツミタテ</t>
    </rPh>
    <rPh sb="4" eb="5">
      <t>ガク</t>
    </rPh>
    <phoneticPr fontId="12"/>
  </si>
  <si>
    <t>定額運用基金への繰出支出</t>
    <rPh sb="0" eb="2">
      <t>テイガク</t>
    </rPh>
    <rPh sb="2" eb="4">
      <t>ウンヨウ</t>
    </rPh>
    <rPh sb="4" eb="6">
      <t>キキン</t>
    </rPh>
    <rPh sb="8" eb="10">
      <t>クリダシ</t>
    </rPh>
    <rPh sb="10" eb="12">
      <t>シシュツ</t>
    </rPh>
    <phoneticPr fontId="12"/>
  </si>
  <si>
    <t>他会計への公債費充当財源繰出支出</t>
    <rPh sb="0" eb="1">
      <t>タ</t>
    </rPh>
    <rPh sb="1" eb="3">
      <t>カイケイ</t>
    </rPh>
    <rPh sb="5" eb="6">
      <t>コウ</t>
    </rPh>
    <rPh sb="6" eb="7">
      <t>サイ</t>
    </rPh>
    <rPh sb="7" eb="8">
      <t>ヒ</t>
    </rPh>
    <rPh sb="8" eb="10">
      <t>ジュウトウ</t>
    </rPh>
    <rPh sb="10" eb="12">
      <t>ザイゲン</t>
    </rPh>
    <rPh sb="12" eb="14">
      <t>クリダ</t>
    </rPh>
    <rPh sb="14" eb="16">
      <t>シシュツ</t>
    </rPh>
    <phoneticPr fontId="13"/>
  </si>
  <si>
    <t>地方債償還額</t>
    <rPh sb="0" eb="3">
      <t>チホウサイ</t>
    </rPh>
    <rPh sb="3" eb="5">
      <t>ショウカン</t>
    </rPh>
    <rPh sb="5" eb="6">
      <t>ガク</t>
    </rPh>
    <phoneticPr fontId="12"/>
  </si>
  <si>
    <t>長期借入金返済額</t>
    <rPh sb="0" eb="2">
      <t>チョウキ</t>
    </rPh>
    <rPh sb="2" eb="4">
      <t>カリイレ</t>
    </rPh>
    <rPh sb="4" eb="5">
      <t>キン</t>
    </rPh>
    <rPh sb="5" eb="7">
      <t>ヘンサイ</t>
    </rPh>
    <rPh sb="7" eb="8">
      <t>ガク</t>
    </rPh>
    <phoneticPr fontId="12"/>
  </si>
  <si>
    <t>貸付金回収額</t>
    <rPh sb="0" eb="2">
      <t>カシツケ</t>
    </rPh>
    <rPh sb="2" eb="3">
      <t>キン</t>
    </rPh>
    <rPh sb="3" eb="5">
      <t>カイシュウ</t>
    </rPh>
    <rPh sb="5" eb="6">
      <t>ガク</t>
    </rPh>
    <phoneticPr fontId="12"/>
  </si>
  <si>
    <t>　投資・財務的収支額</t>
    <rPh sb="1" eb="3">
      <t>トウシ</t>
    </rPh>
    <rPh sb="4" eb="7">
      <t>ザイムテキ</t>
    </rPh>
    <rPh sb="7" eb="9">
      <t>シュウシ</t>
    </rPh>
    <rPh sb="9" eb="10">
      <t>ガク</t>
    </rPh>
    <phoneticPr fontId="4"/>
  </si>
  <si>
    <t>　　当年度資金増減額</t>
    <rPh sb="2" eb="3">
      <t>トウ</t>
    </rPh>
    <rPh sb="3" eb="5">
      <t>ネンド</t>
    </rPh>
    <rPh sb="5" eb="7">
      <t>シキン</t>
    </rPh>
    <rPh sb="7" eb="10">
      <t>ゾウゲンガク</t>
    </rPh>
    <phoneticPr fontId="4"/>
  </si>
  <si>
    <t>　　期首資金残高</t>
    <rPh sb="2" eb="4">
      <t>キシュ</t>
    </rPh>
    <rPh sb="4" eb="6">
      <t>シキン</t>
    </rPh>
    <rPh sb="6" eb="8">
      <t>ザンダカ</t>
    </rPh>
    <phoneticPr fontId="4"/>
  </si>
  <si>
    <t>　　期末資金残高</t>
    <rPh sb="2" eb="4">
      <t>キマツ</t>
    </rPh>
    <rPh sb="4" eb="6">
      <t>シキン</t>
    </rPh>
    <rPh sb="6" eb="7">
      <t>ザン</t>
    </rPh>
    <rPh sb="7" eb="8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</si>
</sst>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_);\(#,##0\)"/>
    <numFmt numFmtId="178" formatCode="#,##0;[Red]&quot;△ &quot;#,##0"/>
    <numFmt numFmtId="179" formatCode="&quot;(&quot;0%&quot;)   &quot;;[Red]\-&quot;(&quot;0%&quot;)   &quot;;&quot;－    &quot;"/>
    <numFmt numFmtId="180" formatCode="&quot;(&quot;0.00%&quot;)   &quot;;[Red]\-&quot;(&quot;0.00%&quot;)   &quot;;&quot;－    &quot;"/>
    <numFmt numFmtId="181" formatCode="0.00%;[Red]\-0.00%;&quot;－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.5"/>
      <name val="Courier"/>
      <family val="3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>
      <alignment vertical="top"/>
    </xf>
    <xf numFmtId="181" fontId="10" fillId="0" borderId="0" applyFont="0" applyFill="0" applyBorder="0" applyAlignment="0" applyProtection="0"/>
    <xf numFmtId="0" fontId="14" fillId="0" borderId="0" applyFill="0" applyBorder="0" applyProtection="0"/>
    <xf numFmtId="0" fontId="15" fillId="0" borderId="0" applyNumberFormat="0" applyFont="0" applyFill="0" applyBorder="0">
      <alignment horizontal="left" vertical="top" wrapText="1"/>
    </xf>
  </cellStyleXfs>
  <cellXfs count="197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176" fontId="1" fillId="0" borderId="0" xfId="3" applyNumberFormat="1" applyFont="1" applyAlignment="1">
      <alignment vertical="center"/>
    </xf>
    <xf numFmtId="176" fontId="1" fillId="0" borderId="0" xfId="3" applyNumberFormat="1" applyFont="1" applyAlignment="1">
      <alignment horizontal="right" vertical="center"/>
    </xf>
    <xf numFmtId="0" fontId="1" fillId="0" borderId="1" xfId="3" applyFont="1" applyBorder="1" applyAlignment="1">
      <alignment vertical="center"/>
    </xf>
    <xf numFmtId="0" fontId="6" fillId="0" borderId="2" xfId="3" applyFont="1" applyBorder="1" applyAlignment="1">
      <alignment horizontal="distributed" vertical="center"/>
    </xf>
    <xf numFmtId="0" fontId="6" fillId="0" borderId="3" xfId="3" applyFont="1" applyBorder="1" applyAlignment="1">
      <alignment horizontal="distributed" vertical="center"/>
    </xf>
    <xf numFmtId="176" fontId="1" fillId="0" borderId="4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5" xfId="3" applyFont="1" applyBorder="1" applyAlignment="1">
      <alignment vertical="center"/>
    </xf>
    <xf numFmtId="0" fontId="1" fillId="0" borderId="6" xfId="3" applyFont="1" applyBorder="1" applyAlignment="1">
      <alignment vertical="center"/>
    </xf>
    <xf numFmtId="176" fontId="1" fillId="2" borderId="7" xfId="3" applyNumberFormat="1" applyFont="1" applyFill="1" applyBorder="1" applyAlignment="1">
      <alignment horizontal="right" vertical="center"/>
    </xf>
    <xf numFmtId="176" fontId="1" fillId="2" borderId="8" xfId="3" applyNumberFormat="1" applyFont="1" applyFill="1" applyBorder="1" applyAlignment="1">
      <alignment horizontal="right" vertical="center"/>
    </xf>
    <xf numFmtId="0" fontId="1" fillId="0" borderId="9" xfId="3" applyFont="1" applyBorder="1" applyAlignment="1">
      <alignment vertical="center"/>
    </xf>
    <xf numFmtId="176" fontId="1" fillId="2" borderId="10" xfId="3" applyNumberFormat="1" applyFont="1" applyFill="1" applyBorder="1" applyAlignment="1">
      <alignment horizontal="right" vertical="center"/>
    </xf>
    <xf numFmtId="176" fontId="1" fillId="2" borderId="11" xfId="3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2" xfId="3" applyFont="1" applyBorder="1" applyAlignment="1">
      <alignment vertical="center"/>
    </xf>
    <xf numFmtId="0" fontId="1" fillId="0" borderId="13" xfId="3" applyFont="1" applyBorder="1" applyAlignment="1">
      <alignment vertical="center"/>
    </xf>
    <xf numFmtId="176" fontId="1" fillId="2" borderId="14" xfId="3" applyNumberFormat="1" applyFont="1" applyFill="1" applyBorder="1" applyAlignment="1">
      <alignment horizontal="right" vertical="center"/>
    </xf>
    <xf numFmtId="176" fontId="1" fillId="2" borderId="15" xfId="3" applyNumberFormat="1" applyFont="1" applyFill="1" applyBorder="1" applyAlignment="1">
      <alignment horizontal="right" vertical="center"/>
    </xf>
    <xf numFmtId="0" fontId="1" fillId="0" borderId="16" xfId="3" applyFont="1" applyFill="1" applyBorder="1" applyAlignment="1">
      <alignment vertical="center"/>
    </xf>
    <xf numFmtId="0" fontId="1" fillId="0" borderId="17" xfId="3" applyFont="1" applyFill="1" applyBorder="1" applyAlignment="1">
      <alignment horizontal="distributed" vertical="center"/>
    </xf>
    <xf numFmtId="0" fontId="1" fillId="0" borderId="17" xfId="3" applyFont="1" applyFill="1" applyBorder="1" applyAlignment="1">
      <alignment vertical="center"/>
    </xf>
    <xf numFmtId="176" fontId="1" fillId="0" borderId="18" xfId="3" applyNumberFormat="1" applyFont="1" applyFill="1" applyBorder="1" applyAlignment="1">
      <alignment horizontal="right" vertical="center"/>
    </xf>
    <xf numFmtId="176" fontId="1" fillId="0" borderId="19" xfId="3" applyNumberFormat="1" applyFont="1" applyFill="1" applyBorder="1" applyAlignment="1">
      <alignment horizontal="right" vertical="center"/>
    </xf>
    <xf numFmtId="0" fontId="1" fillId="0" borderId="0" xfId="3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3" applyFont="1" applyFill="1" applyBorder="1" applyAlignment="1">
      <alignment vertical="center"/>
    </xf>
    <xf numFmtId="0" fontId="1" fillId="0" borderId="0" xfId="3" applyFont="1" applyFill="1" applyAlignment="1">
      <alignment vertical="center"/>
    </xf>
    <xf numFmtId="0" fontId="1" fillId="0" borderId="5" xfId="3" applyFont="1" applyFill="1" applyBorder="1" applyAlignment="1">
      <alignment vertical="center"/>
    </xf>
    <xf numFmtId="0" fontId="1" fillId="0" borderId="6" xfId="3" applyFont="1" applyFill="1" applyBorder="1" applyAlignment="1">
      <alignment horizontal="distributed" vertical="center"/>
    </xf>
    <xf numFmtId="0" fontId="1" fillId="0" borderId="6" xfId="3" applyFont="1" applyFill="1" applyBorder="1" applyAlignment="1">
      <alignment vertical="center"/>
    </xf>
    <xf numFmtId="0" fontId="1" fillId="0" borderId="20" xfId="3" applyFont="1" applyFill="1" applyBorder="1" applyAlignment="1">
      <alignment vertical="center"/>
    </xf>
    <xf numFmtId="0" fontId="1" fillId="0" borderId="21" xfId="3" applyFont="1" applyFill="1" applyBorder="1" applyAlignment="1">
      <alignment horizontal="distributed" vertical="center"/>
    </xf>
    <xf numFmtId="176" fontId="1" fillId="0" borderId="22" xfId="3" applyNumberFormat="1" applyFont="1" applyFill="1" applyBorder="1" applyAlignment="1">
      <alignment horizontal="right" vertical="center"/>
    </xf>
    <xf numFmtId="176" fontId="1" fillId="0" borderId="23" xfId="3" applyNumberFormat="1" applyFont="1" applyFill="1" applyBorder="1" applyAlignment="1">
      <alignment horizontal="right" vertical="center"/>
    </xf>
    <xf numFmtId="176" fontId="1" fillId="0" borderId="0" xfId="3" applyNumberFormat="1" applyFont="1" applyFill="1" applyAlignment="1">
      <alignment vertical="center"/>
    </xf>
    <xf numFmtId="0" fontId="1" fillId="0" borderId="1" xfId="3" applyFont="1" applyFill="1" applyBorder="1" applyAlignment="1">
      <alignment vertical="center"/>
    </xf>
    <xf numFmtId="0" fontId="6" fillId="0" borderId="2" xfId="3" applyFont="1" applyFill="1" applyBorder="1" applyAlignment="1">
      <alignment horizontal="distributed" vertical="center"/>
    </xf>
    <xf numFmtId="0" fontId="6" fillId="0" borderId="3" xfId="3" applyFont="1" applyFill="1" applyBorder="1" applyAlignment="1">
      <alignment horizontal="distributed" vertical="center"/>
    </xf>
    <xf numFmtId="176" fontId="1" fillId="0" borderId="4" xfId="3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24" xfId="3" applyFont="1" applyFill="1" applyBorder="1" applyAlignment="1">
      <alignment vertical="center"/>
    </xf>
    <xf numFmtId="0" fontId="1" fillId="0" borderId="25" xfId="3" applyFont="1" applyFill="1" applyBorder="1" applyAlignment="1">
      <alignment vertical="center"/>
    </xf>
    <xf numFmtId="0" fontId="1" fillId="0" borderId="26" xfId="3" applyFont="1" applyFill="1" applyBorder="1" applyAlignment="1">
      <alignment vertical="center"/>
    </xf>
    <xf numFmtId="0" fontId="1" fillId="0" borderId="12" xfId="3" applyFont="1" applyFill="1" applyBorder="1" applyAlignment="1">
      <alignment vertical="center"/>
    </xf>
    <xf numFmtId="0" fontId="1" fillId="0" borderId="13" xfId="3" applyFont="1" applyFill="1" applyBorder="1" applyAlignment="1">
      <alignment vertical="center"/>
    </xf>
    <xf numFmtId="0" fontId="1" fillId="0" borderId="27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distributed" vertical="center"/>
    </xf>
    <xf numFmtId="0" fontId="1" fillId="0" borderId="2" xfId="3" applyFont="1" applyFill="1" applyBorder="1" applyAlignment="1">
      <alignment vertical="center"/>
    </xf>
    <xf numFmtId="176" fontId="1" fillId="0" borderId="29" xfId="3" applyNumberFormat="1" applyFont="1" applyFill="1" applyBorder="1" applyAlignment="1">
      <alignment horizontal="right" vertical="center"/>
    </xf>
    <xf numFmtId="176" fontId="1" fillId="0" borderId="30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right" vertical="center"/>
    </xf>
    <xf numFmtId="176" fontId="1" fillId="2" borderId="22" xfId="3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" fillId="0" borderId="31" xfId="3" applyFont="1" applyFill="1" applyBorder="1" applyAlignment="1">
      <alignment vertical="center"/>
    </xf>
    <xf numFmtId="0" fontId="1" fillId="0" borderId="32" xfId="3" applyFont="1" applyFill="1" applyBorder="1" applyAlignment="1">
      <alignment vertical="center"/>
    </xf>
    <xf numFmtId="0" fontId="1" fillId="0" borderId="33" xfId="3" applyFont="1" applyFill="1" applyBorder="1" applyAlignment="1">
      <alignment vertical="center"/>
    </xf>
    <xf numFmtId="176" fontId="1" fillId="0" borderId="34" xfId="3" applyNumberFormat="1" applyFont="1" applyFill="1" applyBorder="1" applyAlignment="1">
      <alignment horizontal="right" vertical="center"/>
    </xf>
    <xf numFmtId="176" fontId="1" fillId="0" borderId="35" xfId="3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9" fillId="0" borderId="0" xfId="1" applyNumberFormat="1" applyFont="1" applyFill="1" applyAlignment="1"/>
    <xf numFmtId="177" fontId="10" fillId="0" borderId="0" xfId="1" applyNumberFormat="1" applyFont="1" applyFill="1" applyAlignment="1"/>
    <xf numFmtId="10" fontId="10" fillId="0" borderId="0" xfId="2" applyNumberFormat="1" applyFont="1" applyFill="1" applyAlignment="1"/>
    <xf numFmtId="177" fontId="10" fillId="0" borderId="0" xfId="4" applyNumberFormat="1" applyFont="1" applyFill="1"/>
    <xf numFmtId="178" fontId="10" fillId="0" borderId="0" xfId="1" applyNumberFormat="1" applyFont="1" applyFill="1" applyAlignment="1"/>
    <xf numFmtId="178" fontId="10" fillId="0" borderId="0" xfId="1" applyNumberFormat="1" applyFont="1" applyFill="1" applyAlignment="1">
      <alignment vertical="center"/>
    </xf>
    <xf numFmtId="178" fontId="10" fillId="0" borderId="0" xfId="4" applyNumberFormat="1" applyFont="1" applyFill="1"/>
    <xf numFmtId="178" fontId="10" fillId="0" borderId="36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center"/>
    </xf>
    <xf numFmtId="178" fontId="10" fillId="0" borderId="32" xfId="1" applyNumberFormat="1" applyFont="1" applyFill="1" applyBorder="1" applyAlignment="1">
      <alignment horizontal="center"/>
    </xf>
    <xf numFmtId="178" fontId="10" fillId="0" borderId="35" xfId="1" applyNumberFormat="1" applyFont="1" applyFill="1" applyBorder="1" applyAlignment="1">
      <alignment horizontal="center"/>
    </xf>
    <xf numFmtId="177" fontId="10" fillId="0" borderId="31" xfId="1" applyNumberFormat="1" applyFont="1" applyFill="1" applyBorder="1" applyAlignment="1">
      <alignment horizontal="center" vertical="center"/>
    </xf>
    <xf numFmtId="177" fontId="10" fillId="0" borderId="32" xfId="1" applyNumberFormat="1" applyFont="1" applyFill="1" applyBorder="1" applyAlignment="1">
      <alignment horizontal="center" vertical="center"/>
    </xf>
    <xf numFmtId="177" fontId="10" fillId="0" borderId="35" xfId="1" applyNumberFormat="1" applyFont="1" applyFill="1" applyBorder="1" applyAlignment="1">
      <alignment horizontal="center" vertical="center"/>
    </xf>
    <xf numFmtId="177" fontId="10" fillId="0" borderId="37" xfId="4" applyNumberFormat="1" applyFont="1" applyFill="1" applyBorder="1" applyAlignment="1">
      <alignment horizontal="right" vertical="center"/>
    </xf>
    <xf numFmtId="178" fontId="10" fillId="0" borderId="9" xfId="1" applyNumberFormat="1" applyFont="1" applyFill="1" applyBorder="1" applyAlignment="1"/>
    <xf numFmtId="178" fontId="10" fillId="0" borderId="37" xfId="1" applyNumberFormat="1" applyFont="1" applyFill="1" applyBorder="1" applyAlignment="1">
      <alignment horizontal="center" vertical="center"/>
    </xf>
    <xf numFmtId="178" fontId="10" fillId="0" borderId="31" xfId="1" applyNumberFormat="1" applyFont="1" applyFill="1" applyBorder="1" applyAlignment="1">
      <alignment horizontal="center" vertical="center"/>
    </xf>
    <xf numFmtId="178" fontId="10" fillId="0" borderId="32" xfId="1" applyNumberFormat="1" applyFont="1" applyFill="1" applyBorder="1" applyAlignment="1">
      <alignment horizontal="center" vertical="center"/>
    </xf>
    <xf numFmtId="178" fontId="10" fillId="0" borderId="35" xfId="1" applyNumberFormat="1" applyFont="1" applyFill="1" applyBorder="1" applyAlignment="1">
      <alignment horizontal="center" vertical="center"/>
    </xf>
    <xf numFmtId="178" fontId="10" fillId="0" borderId="38" xfId="1" applyNumberFormat="1" applyFont="1" applyFill="1" applyBorder="1" applyAlignment="1">
      <alignment horizontal="center" vertical="center"/>
    </xf>
    <xf numFmtId="178" fontId="10" fillId="0" borderId="39" xfId="1" applyNumberFormat="1" applyFont="1" applyFill="1" applyBorder="1" applyAlignment="1">
      <alignment horizontal="center" vertical="center"/>
    </xf>
    <xf numFmtId="178" fontId="10" fillId="0" borderId="40" xfId="1" applyNumberFormat="1" applyFont="1" applyFill="1" applyBorder="1" applyAlignment="1">
      <alignment horizontal="center" vertical="center"/>
    </xf>
    <xf numFmtId="177" fontId="10" fillId="0" borderId="38" xfId="1" applyNumberFormat="1" applyFont="1" applyFill="1" applyBorder="1" applyAlignment="1">
      <alignment horizontal="center" vertical="center" wrapText="1"/>
    </xf>
    <xf numFmtId="177" fontId="10" fillId="0" borderId="3" xfId="1" applyNumberFormat="1" applyFont="1" applyFill="1" applyBorder="1" applyAlignment="1">
      <alignment horizontal="center" vertical="center" wrapText="1"/>
    </xf>
    <xf numFmtId="177" fontId="10" fillId="0" borderId="40" xfId="1" applyNumberFormat="1" applyFont="1" applyFill="1" applyBorder="1" applyAlignment="1">
      <alignment horizontal="center" vertical="center"/>
    </xf>
    <xf numFmtId="177" fontId="10" fillId="0" borderId="4" xfId="1" applyNumberFormat="1" applyFont="1" applyFill="1" applyBorder="1" applyAlignment="1">
      <alignment horizontal="center" vertical="center"/>
    </xf>
    <xf numFmtId="177" fontId="10" fillId="0" borderId="41" xfId="4" applyNumberFormat="1" applyFont="1" applyFill="1" applyBorder="1" applyAlignment="1">
      <alignment horizontal="center" vertical="center"/>
    </xf>
    <xf numFmtId="178" fontId="10" fillId="0" borderId="0" xfId="4" applyNumberFormat="1" applyFont="1" applyFill="1" applyAlignment="1">
      <alignment vertical="center"/>
    </xf>
    <xf numFmtId="178" fontId="10" fillId="0" borderId="41" xfId="1" applyNumberFormat="1" applyFont="1" applyFill="1" applyBorder="1" applyAlignment="1">
      <alignment horizontal="center" vertical="center"/>
    </xf>
    <xf numFmtId="178" fontId="10" fillId="0" borderId="12" xfId="1" applyNumberFormat="1" applyFont="1" applyFill="1" applyBorder="1" applyAlignment="1">
      <alignment horizontal="center" vertical="center"/>
    </xf>
    <xf numFmtId="178" fontId="10" fillId="0" borderId="13" xfId="1" applyNumberFormat="1" applyFont="1" applyFill="1" applyBorder="1" applyAlignment="1">
      <alignment horizontal="center" vertical="center"/>
    </xf>
    <xf numFmtId="178" fontId="10" fillId="0" borderId="27" xfId="1" applyNumberFormat="1" applyFont="1" applyFill="1" applyBorder="1" applyAlignment="1">
      <alignment horizontal="center" vertical="center"/>
    </xf>
    <xf numFmtId="178" fontId="10" fillId="0" borderId="13" xfId="1" applyNumberFormat="1" applyFont="1" applyFill="1" applyBorder="1" applyAlignment="1">
      <alignment horizontal="center" vertical="center" wrapText="1"/>
    </xf>
    <xf numFmtId="178" fontId="10" fillId="0" borderId="15" xfId="1" applyNumberFormat="1" applyFont="1" applyFill="1" applyBorder="1" applyAlignment="1">
      <alignment horizontal="center" vertical="center" wrapText="1"/>
    </xf>
    <xf numFmtId="178" fontId="10" fillId="0" borderId="42" xfId="1" applyNumberFormat="1" applyFont="1" applyFill="1" applyBorder="1" applyAlignment="1">
      <alignment horizontal="center" vertical="center"/>
    </xf>
    <xf numFmtId="178" fontId="10" fillId="0" borderId="43" xfId="1" applyNumberFormat="1" applyFont="1" applyFill="1" applyBorder="1" applyAlignment="1">
      <alignment horizontal="center" vertical="center"/>
    </xf>
    <xf numFmtId="178" fontId="10" fillId="0" borderId="44" xfId="1" applyNumberFormat="1" applyFont="1" applyFill="1" applyBorder="1" applyAlignment="1">
      <alignment horizontal="center" vertical="center"/>
    </xf>
    <xf numFmtId="177" fontId="10" fillId="0" borderId="9" xfId="1" applyNumberFormat="1" applyFont="1" applyFill="1" applyBorder="1" applyAlignment="1">
      <alignment horizontal="center" vertical="center" wrapText="1"/>
    </xf>
    <xf numFmtId="177" fontId="10" fillId="0" borderId="26" xfId="1" applyNumberFormat="1" applyFont="1" applyFill="1" applyBorder="1" applyAlignment="1">
      <alignment horizontal="center" vertical="center" wrapText="1"/>
    </xf>
    <xf numFmtId="177" fontId="10" fillId="0" borderId="44" xfId="1" applyNumberFormat="1" applyFont="1" applyFill="1" applyBorder="1" applyAlignment="1">
      <alignment horizontal="center" vertical="center"/>
    </xf>
    <xf numFmtId="177" fontId="10" fillId="0" borderId="42" xfId="1" applyNumberFormat="1" applyFont="1" applyFill="1" applyBorder="1" applyAlignment="1">
      <alignment horizontal="center" vertical="center" wrapText="1"/>
    </xf>
    <xf numFmtId="177" fontId="10" fillId="0" borderId="11" xfId="1" applyNumberFormat="1" applyFont="1" applyFill="1" applyBorder="1" applyAlignment="1">
      <alignment horizontal="center" vertical="center"/>
    </xf>
    <xf numFmtId="178" fontId="10" fillId="0" borderId="5" xfId="1" applyNumberFormat="1" applyFont="1" applyFill="1" applyBorder="1" applyAlignment="1">
      <alignment horizontal="center" vertical="center"/>
    </xf>
    <xf numFmtId="178" fontId="10" fillId="0" borderId="45" xfId="1" applyNumberFormat="1" applyFont="1" applyFill="1" applyBorder="1" applyAlignment="1">
      <alignment horizontal="center" vertical="center"/>
    </xf>
    <xf numFmtId="178" fontId="10" fillId="0" borderId="45" xfId="1" applyNumberFormat="1" applyFont="1" applyFill="1" applyBorder="1" applyAlignment="1">
      <alignment horizontal="center" vertical="center"/>
    </xf>
    <xf numFmtId="178" fontId="10" fillId="0" borderId="45" xfId="1" applyNumberFormat="1" applyFont="1" applyFill="1" applyBorder="1" applyAlignment="1">
      <alignment horizontal="center" vertical="center" wrapText="1"/>
    </xf>
    <xf numFmtId="178" fontId="10" fillId="0" borderId="44" xfId="1" applyNumberFormat="1" applyFont="1" applyFill="1" applyBorder="1" applyAlignment="1">
      <alignment horizontal="center" vertical="center" wrapText="1"/>
    </xf>
    <xf numFmtId="178" fontId="10" fillId="0" borderId="42" xfId="1" applyNumberFormat="1" applyFont="1" applyFill="1" applyBorder="1" applyAlignment="1">
      <alignment horizontal="center" vertical="center"/>
    </xf>
    <xf numFmtId="178" fontId="10" fillId="0" borderId="43" xfId="1" applyNumberFormat="1" applyFont="1" applyFill="1" applyBorder="1" applyAlignment="1">
      <alignment horizontal="center" vertical="center"/>
    </xf>
    <xf numFmtId="178" fontId="10" fillId="0" borderId="44" xfId="1" applyNumberFormat="1" applyFont="1" applyFill="1" applyBorder="1" applyAlignment="1">
      <alignment horizontal="center" vertical="center"/>
    </xf>
    <xf numFmtId="177" fontId="10" fillId="0" borderId="41" xfId="4" applyNumberFormat="1" applyFont="1" applyFill="1" applyBorder="1" applyAlignment="1">
      <alignment horizontal="right" vertical="center"/>
    </xf>
    <xf numFmtId="178" fontId="10" fillId="0" borderId="46" xfId="1" applyNumberFormat="1" applyFont="1" applyFill="1" applyBorder="1" applyAlignment="1"/>
    <xf numFmtId="178" fontId="10" fillId="0" borderId="47" xfId="1" applyNumberFormat="1" applyFont="1" applyFill="1" applyBorder="1" applyAlignment="1">
      <alignment horizontal="right" vertical="center"/>
    </xf>
    <xf numFmtId="178" fontId="10" fillId="0" borderId="46" xfId="1" applyNumberFormat="1" applyFont="1" applyFill="1" applyBorder="1" applyAlignment="1">
      <alignment horizontal="center" vertical="center"/>
    </xf>
    <xf numFmtId="178" fontId="10" fillId="0" borderId="48" xfId="1" applyNumberFormat="1" applyFont="1" applyFill="1" applyBorder="1" applyAlignment="1">
      <alignment horizontal="center" vertical="center"/>
    </xf>
    <xf numFmtId="178" fontId="10" fillId="0" borderId="48" xfId="1" applyNumberFormat="1" applyFont="1" applyFill="1" applyBorder="1" applyAlignment="1">
      <alignment horizontal="center" vertical="center"/>
    </xf>
    <xf numFmtId="178" fontId="10" fillId="0" borderId="49" xfId="1" applyNumberFormat="1" applyFont="1" applyFill="1" applyBorder="1" applyAlignment="1">
      <alignment horizontal="center" vertical="center"/>
    </xf>
    <xf numFmtId="178" fontId="10" fillId="0" borderId="50" xfId="1" applyNumberFormat="1" applyFont="1" applyFill="1" applyBorder="1" applyAlignment="1">
      <alignment horizontal="right" vertical="center"/>
    </xf>
    <xf numFmtId="178" fontId="10" fillId="0" borderId="48" xfId="1" applyNumberFormat="1" applyFont="1" applyFill="1" applyBorder="1" applyAlignment="1">
      <alignment horizontal="right" vertical="center"/>
    </xf>
    <xf numFmtId="178" fontId="10" fillId="0" borderId="49" xfId="1" applyNumberFormat="1" applyFont="1" applyFill="1" applyBorder="1" applyAlignment="1">
      <alignment horizontal="right" vertical="center"/>
    </xf>
    <xf numFmtId="177" fontId="10" fillId="0" borderId="50" xfId="1" applyNumberFormat="1" applyFont="1" applyFill="1" applyBorder="1" applyAlignment="1">
      <alignment horizontal="right" vertical="center" wrapText="1"/>
    </xf>
    <xf numFmtId="177" fontId="10" fillId="0" borderId="51" xfId="1" applyNumberFormat="1" applyFont="1" applyFill="1" applyBorder="1" applyAlignment="1">
      <alignment horizontal="right" vertical="center" wrapText="1"/>
    </xf>
    <xf numFmtId="177" fontId="10" fillId="0" borderId="49" xfId="1" applyNumberFormat="1" applyFont="1" applyFill="1" applyBorder="1" applyAlignment="1">
      <alignment horizontal="right" vertical="center"/>
    </xf>
    <xf numFmtId="177" fontId="10" fillId="0" borderId="52" xfId="1" applyNumberFormat="1" applyFont="1" applyFill="1" applyBorder="1" applyAlignment="1">
      <alignment horizontal="right" vertical="center"/>
    </xf>
    <xf numFmtId="177" fontId="10" fillId="0" borderId="50" xfId="1" applyNumberFormat="1" applyFont="1" applyFill="1" applyBorder="1" applyAlignment="1">
      <alignment horizontal="center" vertical="center" wrapText="1"/>
    </xf>
    <xf numFmtId="177" fontId="10" fillId="0" borderId="47" xfId="4" applyNumberFormat="1" applyFont="1" applyFill="1" applyBorder="1" applyAlignment="1">
      <alignment horizontal="right" vertical="center"/>
    </xf>
    <xf numFmtId="178" fontId="11" fillId="0" borderId="53" xfId="1" applyNumberFormat="1" applyFont="1" applyFill="1" applyBorder="1" applyAlignment="1">
      <alignment vertical="center"/>
    </xf>
    <xf numFmtId="178" fontId="10" fillId="0" borderId="54" xfId="1" applyNumberFormat="1" applyFont="1" applyFill="1" applyBorder="1" applyAlignment="1">
      <alignment vertical="center"/>
    </xf>
    <xf numFmtId="178" fontId="10" fillId="0" borderId="5" xfId="1" applyNumberFormat="1" applyFont="1" applyFill="1" applyBorder="1" applyAlignment="1">
      <alignment vertical="center"/>
    </xf>
    <xf numFmtId="178" fontId="10" fillId="0" borderId="55" xfId="1" applyNumberFormat="1" applyFont="1" applyFill="1" applyBorder="1" applyAlignment="1">
      <alignment vertical="center"/>
    </xf>
    <xf numFmtId="178" fontId="10" fillId="0" borderId="45" xfId="1" applyNumberFormat="1" applyFont="1" applyFill="1" applyBorder="1" applyAlignment="1">
      <alignment vertical="center"/>
    </xf>
    <xf numFmtId="178" fontId="10" fillId="0" borderId="56" xfId="1" applyNumberFormat="1" applyFont="1" applyFill="1" applyBorder="1" applyAlignment="1">
      <alignment vertical="center"/>
    </xf>
    <xf numFmtId="178" fontId="10" fillId="0" borderId="57" xfId="1" applyNumberFormat="1" applyFont="1" applyFill="1" applyBorder="1" applyAlignment="1">
      <alignment vertical="center"/>
    </xf>
    <xf numFmtId="178" fontId="10" fillId="0" borderId="58" xfId="1" applyNumberFormat="1" applyFont="1" applyFill="1" applyBorder="1" applyAlignment="1">
      <alignment vertical="center"/>
    </xf>
    <xf numFmtId="178" fontId="10" fillId="0" borderId="59" xfId="1" applyNumberFormat="1" applyFont="1" applyFill="1" applyBorder="1" applyAlignment="1">
      <alignment vertical="center"/>
    </xf>
    <xf numFmtId="178" fontId="10" fillId="0" borderId="60" xfId="1" applyNumberFormat="1" applyFont="1" applyFill="1" applyBorder="1" applyAlignment="1">
      <alignment vertical="center"/>
    </xf>
    <xf numFmtId="178" fontId="10" fillId="0" borderId="8" xfId="1" applyNumberFormat="1" applyFont="1" applyFill="1" applyBorder="1" applyAlignment="1">
      <alignment vertical="center"/>
    </xf>
    <xf numFmtId="178" fontId="10" fillId="0" borderId="11" xfId="1" applyNumberFormat="1" applyFont="1" applyFill="1" applyBorder="1" applyAlignment="1">
      <alignment vertical="center"/>
    </xf>
    <xf numFmtId="178" fontId="10" fillId="0" borderId="41" xfId="1" applyNumberFormat="1" applyFont="1" applyFill="1" applyBorder="1" applyAlignment="1">
      <alignment vertical="center"/>
    </xf>
    <xf numFmtId="178" fontId="10" fillId="0" borderId="44" xfId="1" applyNumberFormat="1" applyFont="1" applyFill="1" applyBorder="1" applyAlignment="1">
      <alignment vertical="center"/>
    </xf>
    <xf numFmtId="178" fontId="10" fillId="0" borderId="0" xfId="4" applyNumberFormat="1" applyFont="1" applyFill="1" applyBorder="1" applyAlignment="1">
      <alignment vertical="center"/>
    </xf>
    <xf numFmtId="178" fontId="10" fillId="0" borderId="61" xfId="1" applyNumberFormat="1" applyFont="1" applyFill="1" applyBorder="1" applyAlignment="1">
      <alignment horizontal="left" indent="1"/>
    </xf>
    <xf numFmtId="178" fontId="10" fillId="0" borderId="61" xfId="1" applyNumberFormat="1" applyFont="1" applyFill="1" applyBorder="1" applyAlignment="1"/>
    <xf numFmtId="178" fontId="10" fillId="0" borderId="12" xfId="1" applyNumberFormat="1" applyFont="1" applyFill="1" applyBorder="1" applyAlignment="1"/>
    <xf numFmtId="178" fontId="10" fillId="0" borderId="62" xfId="1" applyNumberFormat="1" applyFont="1" applyFill="1" applyBorder="1" applyAlignment="1"/>
    <xf numFmtId="178" fontId="10" fillId="0" borderId="63" xfId="1" applyNumberFormat="1" applyFont="1" applyFill="1" applyBorder="1" applyAlignment="1"/>
    <xf numFmtId="178" fontId="10" fillId="0" borderId="64" xfId="1" applyNumberFormat="1" applyFont="1" applyFill="1" applyBorder="1" applyAlignment="1"/>
    <xf numFmtId="178" fontId="10" fillId="0" borderId="27" xfId="1" applyNumberFormat="1" applyFont="1" applyFill="1" applyBorder="1" applyAlignment="1"/>
    <xf numFmtId="178" fontId="10" fillId="0" borderId="15" xfId="1" applyNumberFormat="1" applyFont="1" applyFill="1" applyBorder="1" applyAlignment="1"/>
    <xf numFmtId="178" fontId="10" fillId="0" borderId="0" xfId="4" applyNumberFormat="1" applyFont="1" applyFill="1" applyAlignment="1"/>
    <xf numFmtId="178" fontId="10" fillId="0" borderId="65" xfId="1" applyNumberFormat="1" applyFont="1" applyFill="1" applyBorder="1" applyAlignment="1">
      <alignment horizontal="left" indent="1"/>
    </xf>
    <xf numFmtId="178" fontId="10" fillId="0" borderId="66" xfId="1" applyNumberFormat="1" applyFont="1" applyFill="1" applyBorder="1" applyAlignment="1"/>
    <xf numFmtId="178" fontId="10" fillId="0" borderId="65" xfId="1" applyNumberFormat="1" applyFont="1" applyFill="1" applyBorder="1" applyAlignment="1"/>
    <xf numFmtId="178" fontId="10" fillId="0" borderId="16" xfId="1" applyNumberFormat="1" applyFont="1" applyFill="1" applyBorder="1" applyAlignment="1"/>
    <xf numFmtId="178" fontId="10" fillId="0" borderId="67" xfId="1" applyNumberFormat="1" applyFont="1" applyFill="1" applyBorder="1" applyAlignment="1"/>
    <xf numFmtId="178" fontId="10" fillId="0" borderId="24" xfId="1" applyNumberFormat="1" applyFont="1" applyFill="1" applyBorder="1" applyAlignment="1"/>
    <xf numFmtId="178" fontId="13" fillId="0" borderId="65" xfId="1" applyNumberFormat="1" applyFont="1" applyFill="1" applyBorder="1" applyAlignment="1"/>
    <xf numFmtId="178" fontId="10" fillId="0" borderId="68" xfId="1" applyNumberFormat="1" applyFont="1" applyFill="1" applyBorder="1" applyAlignment="1"/>
    <xf numFmtId="178" fontId="10" fillId="0" borderId="19" xfId="1" applyNumberFormat="1" applyFont="1" applyFill="1" applyBorder="1" applyAlignment="1"/>
    <xf numFmtId="178" fontId="13" fillId="0" borderId="9" xfId="1" applyNumberFormat="1" applyFont="1" applyFill="1" applyBorder="1" applyAlignment="1"/>
    <xf numFmtId="178" fontId="10" fillId="0" borderId="54" xfId="1" applyNumberFormat="1" applyFont="1" applyFill="1" applyBorder="1" applyAlignment="1"/>
    <xf numFmtId="178" fontId="10" fillId="0" borderId="5" xfId="1" applyNumberFormat="1" applyFont="1" applyFill="1" applyBorder="1" applyAlignment="1"/>
    <xf numFmtId="178" fontId="10" fillId="0" borderId="45" xfId="1" applyNumberFormat="1" applyFont="1" applyFill="1" applyBorder="1" applyAlignment="1"/>
    <xf numFmtId="178" fontId="10" fillId="0" borderId="58" xfId="1" applyNumberFormat="1" applyFont="1" applyFill="1" applyBorder="1" applyAlignment="1"/>
    <xf numFmtId="178" fontId="10" fillId="0" borderId="57" xfId="1" applyNumberFormat="1" applyFont="1" applyFill="1" applyBorder="1" applyAlignment="1"/>
    <xf numFmtId="178" fontId="10" fillId="0" borderId="25" xfId="1" applyNumberFormat="1" applyFont="1" applyFill="1" applyBorder="1" applyAlignment="1"/>
    <xf numFmtId="178" fontId="10" fillId="0" borderId="8" xfId="1" applyNumberFormat="1" applyFont="1" applyFill="1" applyBorder="1" applyAlignment="1"/>
    <xf numFmtId="178" fontId="10" fillId="0" borderId="0" xfId="4" applyNumberFormat="1" applyFont="1" applyFill="1" applyBorder="1" applyAlignment="1"/>
    <xf numFmtId="178" fontId="13" fillId="0" borderId="54" xfId="1" applyNumberFormat="1" applyFont="1" applyFill="1" applyBorder="1" applyAlignment="1"/>
    <xf numFmtId="178" fontId="10" fillId="0" borderId="41" xfId="1" applyNumberFormat="1" applyFont="1" applyFill="1" applyBorder="1" applyAlignment="1"/>
    <xf numFmtId="178" fontId="11" fillId="0" borderId="41" xfId="1" applyNumberFormat="1" applyFont="1" applyFill="1" applyBorder="1" applyAlignment="1">
      <alignment vertical="center"/>
    </xf>
    <xf numFmtId="178" fontId="10" fillId="0" borderId="9" xfId="1" applyNumberFormat="1" applyFont="1" applyFill="1" applyBorder="1" applyAlignment="1">
      <alignment vertical="center"/>
    </xf>
    <xf numFmtId="178" fontId="10" fillId="0" borderId="43" xfId="1" applyNumberFormat="1" applyFont="1" applyFill="1" applyBorder="1" applyAlignment="1">
      <alignment vertical="center"/>
    </xf>
    <xf numFmtId="178" fontId="10" fillId="0" borderId="42" xfId="1" applyNumberFormat="1" applyFont="1" applyFill="1" applyBorder="1" applyAlignment="1">
      <alignment vertical="center"/>
    </xf>
    <xf numFmtId="178" fontId="13" fillId="0" borderId="41" xfId="1" applyNumberFormat="1" applyFont="1" applyFill="1" applyBorder="1" applyAlignment="1"/>
    <xf numFmtId="178" fontId="10" fillId="0" borderId="43" xfId="1" applyNumberFormat="1" applyFont="1" applyFill="1" applyBorder="1" applyAlignment="1"/>
    <xf numFmtId="178" fontId="10" fillId="0" borderId="44" xfId="1" applyNumberFormat="1" applyFont="1" applyFill="1" applyBorder="1" applyAlignment="1"/>
    <xf numFmtId="178" fontId="10" fillId="0" borderId="11" xfId="1" applyNumberFormat="1" applyFont="1" applyFill="1" applyBorder="1" applyAlignment="1"/>
    <xf numFmtId="178" fontId="13" fillId="0" borderId="69" xfId="1" applyNumberFormat="1" applyFont="1" applyFill="1" applyBorder="1" applyAlignment="1"/>
    <xf numFmtId="178" fontId="10" fillId="0" borderId="69" xfId="1" applyNumberFormat="1" applyFont="1" applyFill="1" applyBorder="1" applyAlignment="1"/>
    <xf numFmtId="178" fontId="10" fillId="0" borderId="20" xfId="1" applyNumberFormat="1" applyFont="1" applyFill="1" applyBorder="1" applyAlignment="1"/>
    <xf numFmtId="178" fontId="10" fillId="0" borderId="70" xfId="1" applyNumberFormat="1" applyFont="1" applyFill="1" applyBorder="1" applyAlignment="1"/>
    <xf numFmtId="178" fontId="10" fillId="0" borderId="71" xfId="1" applyNumberFormat="1" applyFont="1" applyFill="1" applyBorder="1" applyAlignment="1"/>
    <xf numFmtId="178" fontId="10" fillId="0" borderId="72" xfId="1" applyNumberFormat="1" applyFont="1" applyFill="1" applyBorder="1" applyAlignment="1"/>
    <xf numFmtId="178" fontId="10" fillId="0" borderId="28" xfId="1" applyNumberFormat="1" applyFont="1" applyFill="1" applyBorder="1" applyAlignment="1"/>
    <xf numFmtId="178" fontId="10" fillId="0" borderId="23" xfId="1" applyNumberFormat="1" applyFont="1" applyFill="1" applyBorder="1" applyAlignment="1"/>
  </cellXfs>
  <cellStyles count="10">
    <cellStyle name="パーセント" xfId="2" builtinId="5"/>
    <cellStyle name="パーセント()" xfId="5"/>
    <cellStyle name="パーセント(0.00)" xfId="6"/>
    <cellStyle name="パーセント[0.00]" xfId="7"/>
    <cellStyle name="桁区切り" xfId="1" builtinId="6"/>
    <cellStyle name="見出し１" xfId="8"/>
    <cellStyle name="折り返し" xfId="9"/>
    <cellStyle name="標準" xfId="0" builtinId="0"/>
    <cellStyle name="標準_16ﾊﾞﾗﾝｽｼｰﾄ 計算書" xfId="4"/>
    <cellStyle name="標準_普通会計３章モデル財務諸表の雛形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1</xdr:row>
      <xdr:rowOff>9525</xdr:rowOff>
    </xdr:from>
    <xdr:to>
      <xdr:col>1</xdr:col>
      <xdr:colOff>3000375</xdr:colOff>
      <xdr:row>2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09700" y="276225"/>
          <a:ext cx="1828800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zoomScale="75" zoomScaleNormal="75" workbookViewId="0">
      <selection activeCell="D26" sqref="D26:E26"/>
    </sheetView>
  </sheetViews>
  <sheetFormatPr defaultRowHeight="13.5" x14ac:dyDescent="0.15"/>
  <cols>
    <col min="1" max="1" width="3.125" style="2" customWidth="1"/>
    <col min="2" max="2" width="40.375" style="2" bestFit="1" customWidth="1"/>
    <col min="3" max="3" width="3.125" style="2" customWidth="1"/>
    <col min="4" max="4" width="11.375" style="4" customWidth="1"/>
    <col min="5" max="5" width="3.125" style="4" customWidth="1"/>
    <col min="6" max="16384" width="9" style="2"/>
  </cols>
  <sheetData>
    <row r="1" spans="1:5" ht="21" x14ac:dyDescent="0.15">
      <c r="A1" s="1" t="s">
        <v>0</v>
      </c>
      <c r="B1" s="1"/>
      <c r="C1" s="1"/>
      <c r="D1" s="1"/>
      <c r="E1" s="1"/>
    </row>
    <row r="2" spans="1:5" ht="16.5" customHeight="1" x14ac:dyDescent="0.15">
      <c r="A2" s="3" t="s">
        <v>1</v>
      </c>
      <c r="B2" s="3"/>
      <c r="C2" s="3"/>
      <c r="D2" s="3"/>
      <c r="E2" s="3"/>
    </row>
    <row r="3" spans="1:5" ht="16.5" customHeight="1" x14ac:dyDescent="0.15">
      <c r="A3" s="3" t="s">
        <v>2</v>
      </c>
      <c r="B3" s="3"/>
      <c r="C3" s="3"/>
      <c r="D3" s="3"/>
      <c r="E3" s="3"/>
    </row>
    <row r="4" spans="1:5" ht="18.75" customHeight="1" thickBot="1" x14ac:dyDescent="0.2">
      <c r="E4" s="5" t="s">
        <v>3</v>
      </c>
    </row>
    <row r="5" spans="1:5" s="10" customFormat="1" ht="18.75" customHeight="1" x14ac:dyDescent="0.15">
      <c r="A5" s="6"/>
      <c r="B5" s="7" t="s">
        <v>4</v>
      </c>
      <c r="C5" s="7"/>
      <c r="D5" s="8"/>
      <c r="E5" s="9"/>
    </row>
    <row r="6" spans="1:5" s="10" customFormat="1" ht="18.75" customHeight="1" x14ac:dyDescent="0.15">
      <c r="A6" s="11"/>
      <c r="B6" s="12" t="s">
        <v>5</v>
      </c>
      <c r="C6" s="12"/>
      <c r="D6" s="13">
        <v>7633460</v>
      </c>
      <c r="E6" s="14"/>
    </row>
    <row r="7" spans="1:5" s="10" customFormat="1" ht="18.75" customHeight="1" x14ac:dyDescent="0.15">
      <c r="A7" s="15"/>
      <c r="B7" s="10" t="s">
        <v>6</v>
      </c>
      <c r="D7" s="16">
        <v>4725532</v>
      </c>
      <c r="E7" s="17"/>
    </row>
    <row r="8" spans="1:5" s="10" customFormat="1" ht="18.75" customHeight="1" x14ac:dyDescent="0.15">
      <c r="A8" s="15"/>
      <c r="B8" s="18" t="s">
        <v>7</v>
      </c>
      <c r="D8" s="16">
        <v>19409863</v>
      </c>
      <c r="E8" s="17"/>
    </row>
    <row r="9" spans="1:5" s="10" customFormat="1" ht="18.75" customHeight="1" x14ac:dyDescent="0.15">
      <c r="A9" s="15"/>
      <c r="B9" s="19" t="s">
        <v>8</v>
      </c>
      <c r="D9" s="16">
        <v>3565756</v>
      </c>
      <c r="E9" s="17"/>
    </row>
    <row r="10" spans="1:5" s="10" customFormat="1" ht="18.75" customHeight="1" x14ac:dyDescent="0.15">
      <c r="A10" s="15"/>
      <c r="B10" s="10" t="s">
        <v>9</v>
      </c>
      <c r="D10" s="16">
        <v>750976</v>
      </c>
      <c r="E10" s="17"/>
    </row>
    <row r="11" spans="1:5" s="10" customFormat="1" ht="18.75" customHeight="1" x14ac:dyDescent="0.15">
      <c r="A11" s="15"/>
      <c r="B11" s="10" t="s">
        <v>10</v>
      </c>
      <c r="D11" s="16">
        <v>833</v>
      </c>
      <c r="E11" s="17"/>
    </row>
    <row r="12" spans="1:5" s="10" customFormat="1" ht="18.75" customHeight="1" x14ac:dyDescent="0.15">
      <c r="A12" s="20"/>
      <c r="B12" s="21" t="s">
        <v>11</v>
      </c>
      <c r="C12" s="21"/>
      <c r="D12" s="22">
        <v>562037</v>
      </c>
      <c r="E12" s="23"/>
    </row>
    <row r="13" spans="1:5" s="29" customFormat="1" ht="18.75" customHeight="1" x14ac:dyDescent="0.15">
      <c r="A13" s="24"/>
      <c r="B13" s="25" t="s">
        <v>12</v>
      </c>
      <c r="C13" s="26"/>
      <c r="D13" s="27">
        <f>SUM(D6:E12)</f>
        <v>36648457</v>
      </c>
      <c r="E13" s="28"/>
    </row>
    <row r="14" spans="1:5" ht="18.75" customHeight="1" x14ac:dyDescent="0.15">
      <c r="A14" s="11"/>
      <c r="B14" s="12" t="s">
        <v>13</v>
      </c>
      <c r="C14" s="12"/>
      <c r="D14" s="13">
        <v>10344501</v>
      </c>
      <c r="E14" s="14"/>
    </row>
    <row r="15" spans="1:5" ht="18.75" customHeight="1" x14ac:dyDescent="0.15">
      <c r="A15" s="15"/>
      <c r="B15" s="10" t="s">
        <v>14</v>
      </c>
      <c r="C15" s="10"/>
      <c r="D15" s="16">
        <v>2777743</v>
      </c>
      <c r="E15" s="17"/>
    </row>
    <row r="16" spans="1:5" ht="18.75" customHeight="1" x14ac:dyDescent="0.15">
      <c r="A16" s="15"/>
      <c r="B16" s="30" t="s">
        <v>15</v>
      </c>
      <c r="C16" s="10"/>
      <c r="D16" s="16">
        <v>11381052</v>
      </c>
      <c r="E16" s="17"/>
    </row>
    <row r="17" spans="1:5" ht="18.75" customHeight="1" x14ac:dyDescent="0.15">
      <c r="A17" s="15"/>
      <c r="B17" s="10" t="s">
        <v>16</v>
      </c>
      <c r="C17" s="10"/>
      <c r="D17" s="16">
        <v>873361</v>
      </c>
      <c r="E17" s="17"/>
    </row>
    <row r="18" spans="1:5" ht="18.75" customHeight="1" x14ac:dyDescent="0.15">
      <c r="A18" s="15"/>
      <c r="B18" s="19" t="s">
        <v>17</v>
      </c>
      <c r="C18" s="10"/>
      <c r="D18" s="16">
        <v>7236186</v>
      </c>
      <c r="E18" s="17"/>
    </row>
    <row r="19" spans="1:5" ht="18.75" customHeight="1" x14ac:dyDescent="0.15">
      <c r="A19" s="15"/>
      <c r="B19" s="10" t="s">
        <v>18</v>
      </c>
      <c r="C19" s="10"/>
      <c r="D19" s="16">
        <v>2603984</v>
      </c>
      <c r="E19" s="17"/>
    </row>
    <row r="20" spans="1:5" ht="18.75" customHeight="1" x14ac:dyDescent="0.15">
      <c r="A20" s="15"/>
      <c r="B20" s="10" t="s">
        <v>19</v>
      </c>
      <c r="C20" s="10"/>
      <c r="D20" s="16">
        <v>5271107</v>
      </c>
      <c r="E20" s="17"/>
    </row>
    <row r="21" spans="1:5" ht="18.75" customHeight="1" x14ac:dyDescent="0.15">
      <c r="A21" s="15"/>
      <c r="B21" s="10" t="s">
        <v>20</v>
      </c>
      <c r="C21" s="10"/>
      <c r="D21" s="16">
        <v>1289549</v>
      </c>
      <c r="E21" s="17"/>
    </row>
    <row r="22" spans="1:5" ht="18.75" customHeight="1" x14ac:dyDescent="0.15">
      <c r="A22" s="15"/>
      <c r="B22" s="10" t="s">
        <v>21</v>
      </c>
      <c r="C22" s="10"/>
      <c r="D22" s="16">
        <v>2090900</v>
      </c>
      <c r="E22" s="17"/>
    </row>
    <row r="23" spans="1:5" s="32" customFormat="1" ht="18.75" customHeight="1" x14ac:dyDescent="0.15">
      <c r="A23" s="31"/>
      <c r="B23" s="29" t="s">
        <v>22</v>
      </c>
      <c r="C23" s="29"/>
      <c r="D23" s="16">
        <v>0</v>
      </c>
      <c r="E23" s="17"/>
    </row>
    <row r="24" spans="1:5" s="32" customFormat="1" ht="18.75" customHeight="1" x14ac:dyDescent="0.15">
      <c r="A24" s="31"/>
      <c r="B24" s="29" t="s">
        <v>23</v>
      </c>
      <c r="C24" s="29"/>
      <c r="D24" s="16">
        <v>0</v>
      </c>
      <c r="E24" s="17"/>
    </row>
    <row r="25" spans="1:5" ht="18.75" customHeight="1" x14ac:dyDescent="0.15">
      <c r="A25" s="15"/>
      <c r="B25" s="10" t="s">
        <v>24</v>
      </c>
      <c r="C25" s="10"/>
      <c r="D25" s="16">
        <v>66492</v>
      </c>
      <c r="E25" s="17"/>
    </row>
    <row r="26" spans="1:5" ht="18.75" customHeight="1" x14ac:dyDescent="0.15">
      <c r="A26" s="15"/>
      <c r="B26" s="10" t="s">
        <v>25</v>
      </c>
      <c r="C26" s="10"/>
      <c r="D26" s="16">
        <v>0</v>
      </c>
      <c r="E26" s="17"/>
    </row>
    <row r="27" spans="1:5" ht="18.75" customHeight="1" x14ac:dyDescent="0.15">
      <c r="A27" s="20"/>
      <c r="B27" s="21" t="s">
        <v>26</v>
      </c>
      <c r="C27" s="21"/>
      <c r="D27" s="22">
        <v>8660</v>
      </c>
      <c r="E27" s="23"/>
    </row>
    <row r="28" spans="1:5" s="32" customFormat="1" ht="18.75" customHeight="1" x14ac:dyDescent="0.15">
      <c r="A28" s="33"/>
      <c r="B28" s="34" t="s">
        <v>27</v>
      </c>
      <c r="C28" s="35"/>
      <c r="D28" s="27">
        <f>SUM(D14:E27)</f>
        <v>43943535</v>
      </c>
      <c r="E28" s="28"/>
    </row>
    <row r="29" spans="1:5" s="32" customFormat="1" ht="18.75" customHeight="1" thickBot="1" x14ac:dyDescent="0.2">
      <c r="A29" s="36"/>
      <c r="B29" s="37" t="s">
        <v>28</v>
      </c>
      <c r="C29" s="37"/>
      <c r="D29" s="38">
        <f>D28-D13</f>
        <v>7295078</v>
      </c>
      <c r="E29" s="39"/>
    </row>
    <row r="30" spans="1:5" s="32" customFormat="1" ht="18.75" customHeight="1" thickBot="1" x14ac:dyDescent="0.2">
      <c r="D30" s="40"/>
      <c r="E30" s="40"/>
    </row>
    <row r="31" spans="1:5" s="32" customFormat="1" ht="18.75" customHeight="1" x14ac:dyDescent="0.15">
      <c r="A31" s="41"/>
      <c r="B31" s="42" t="s">
        <v>29</v>
      </c>
      <c r="C31" s="42"/>
      <c r="D31" s="43"/>
      <c r="E31" s="44"/>
    </row>
    <row r="32" spans="1:5" s="32" customFormat="1" ht="18.75" customHeight="1" x14ac:dyDescent="0.15">
      <c r="A32" s="33"/>
      <c r="B32" s="45" t="s">
        <v>30</v>
      </c>
      <c r="C32" s="35"/>
      <c r="D32" s="13">
        <v>2508312</v>
      </c>
      <c r="E32" s="14"/>
    </row>
    <row r="33" spans="1:5" s="32" customFormat="1" ht="18.75" customHeight="1" x14ac:dyDescent="0.15">
      <c r="A33" s="31"/>
      <c r="B33" s="18" t="s">
        <v>31</v>
      </c>
      <c r="C33" s="29"/>
      <c r="D33" s="16">
        <v>313743</v>
      </c>
      <c r="E33" s="46"/>
    </row>
    <row r="34" spans="1:5" s="32" customFormat="1" ht="18.75" customHeight="1" x14ac:dyDescent="0.15">
      <c r="A34" s="31"/>
      <c r="B34" s="29" t="s">
        <v>32</v>
      </c>
      <c r="C34" s="29"/>
      <c r="D34" s="16">
        <v>0</v>
      </c>
      <c r="E34" s="46"/>
    </row>
    <row r="35" spans="1:5" s="32" customFormat="1" ht="18.75" customHeight="1" x14ac:dyDescent="0.15">
      <c r="A35" s="31"/>
      <c r="B35" s="29" t="s">
        <v>33</v>
      </c>
      <c r="C35" s="29"/>
      <c r="D35" s="16">
        <v>0</v>
      </c>
      <c r="E35" s="46"/>
    </row>
    <row r="36" spans="1:5" s="32" customFormat="1" ht="18.75" customHeight="1" x14ac:dyDescent="0.15">
      <c r="A36" s="31"/>
      <c r="B36" s="29" t="s">
        <v>34</v>
      </c>
      <c r="C36" s="29"/>
      <c r="D36" s="16">
        <v>0</v>
      </c>
      <c r="E36" s="46"/>
    </row>
    <row r="37" spans="1:5" s="32" customFormat="1" ht="18.75" customHeight="1" x14ac:dyDescent="0.15">
      <c r="A37" s="31"/>
      <c r="B37" s="29" t="s">
        <v>35</v>
      </c>
      <c r="C37" s="29"/>
      <c r="D37" s="22">
        <v>0</v>
      </c>
      <c r="E37" s="47"/>
    </row>
    <row r="38" spans="1:5" s="32" customFormat="1" ht="18.75" customHeight="1" x14ac:dyDescent="0.15">
      <c r="A38" s="24"/>
      <c r="B38" s="25" t="s">
        <v>12</v>
      </c>
      <c r="C38" s="48"/>
      <c r="D38" s="27">
        <f>SUM(D32:E37)</f>
        <v>2822055</v>
      </c>
      <c r="E38" s="28"/>
    </row>
    <row r="39" spans="1:5" s="32" customFormat="1" ht="18.75" customHeight="1" x14ac:dyDescent="0.15">
      <c r="A39" s="33"/>
      <c r="B39" s="30" t="s">
        <v>15</v>
      </c>
      <c r="C39" s="49"/>
      <c r="D39" s="13">
        <v>356418</v>
      </c>
      <c r="E39" s="14"/>
    </row>
    <row r="40" spans="1:5" s="32" customFormat="1" ht="18.75" customHeight="1" x14ac:dyDescent="0.15">
      <c r="A40" s="31"/>
      <c r="B40" s="10" t="s">
        <v>21</v>
      </c>
      <c r="C40" s="50"/>
      <c r="D40" s="16">
        <v>1690300</v>
      </c>
      <c r="E40" s="17"/>
    </row>
    <row r="41" spans="1:5" s="32" customFormat="1" ht="18.75" customHeight="1" x14ac:dyDescent="0.15">
      <c r="A41" s="31"/>
      <c r="B41" s="29" t="s">
        <v>22</v>
      </c>
      <c r="C41" s="29"/>
      <c r="D41" s="16">
        <v>0</v>
      </c>
      <c r="E41" s="17"/>
    </row>
    <row r="42" spans="1:5" s="32" customFormat="1" ht="18.75" customHeight="1" x14ac:dyDescent="0.15">
      <c r="A42" s="31"/>
      <c r="B42" s="29" t="s">
        <v>24</v>
      </c>
      <c r="C42" s="50"/>
      <c r="D42" s="16">
        <v>1514</v>
      </c>
      <c r="E42" s="17"/>
    </row>
    <row r="43" spans="1:5" s="32" customFormat="1" ht="18.75" customHeight="1" x14ac:dyDescent="0.15">
      <c r="A43" s="51"/>
      <c r="B43" s="52" t="s">
        <v>26</v>
      </c>
      <c r="C43" s="53"/>
      <c r="D43" s="22">
        <v>6580</v>
      </c>
      <c r="E43" s="23"/>
    </row>
    <row r="44" spans="1:5" s="32" customFormat="1" ht="18.75" customHeight="1" x14ac:dyDescent="0.15">
      <c r="A44" s="24"/>
      <c r="B44" s="25" t="s">
        <v>27</v>
      </c>
      <c r="C44" s="48"/>
      <c r="D44" s="27">
        <f>SUM(D39:E43)</f>
        <v>2054812</v>
      </c>
      <c r="E44" s="28"/>
    </row>
    <row r="45" spans="1:5" s="32" customFormat="1" ht="18.75" customHeight="1" thickBot="1" x14ac:dyDescent="0.2">
      <c r="A45" s="36"/>
      <c r="B45" s="37" t="s">
        <v>36</v>
      </c>
      <c r="C45" s="54"/>
      <c r="D45" s="38">
        <f>D44-D38</f>
        <v>-767243</v>
      </c>
      <c r="E45" s="39"/>
    </row>
    <row r="46" spans="1:5" s="32" customFormat="1" ht="18.75" customHeight="1" thickBot="1" x14ac:dyDescent="0.2">
      <c r="D46" s="40"/>
      <c r="E46" s="40"/>
    </row>
    <row r="47" spans="1:5" s="32" customFormat="1" ht="18.75" customHeight="1" x14ac:dyDescent="0.15">
      <c r="A47" s="41"/>
      <c r="B47" s="42" t="s">
        <v>37</v>
      </c>
      <c r="C47" s="42"/>
      <c r="D47" s="43"/>
      <c r="E47" s="44"/>
    </row>
    <row r="48" spans="1:5" s="32" customFormat="1" ht="18.75" customHeight="1" x14ac:dyDescent="0.15">
      <c r="A48" s="33"/>
      <c r="B48" s="35" t="s">
        <v>38</v>
      </c>
      <c r="C48" s="35"/>
      <c r="D48" s="13">
        <v>0</v>
      </c>
      <c r="E48" s="14"/>
    </row>
    <row r="49" spans="1:5" s="32" customFormat="1" ht="18.75" customHeight="1" x14ac:dyDescent="0.15">
      <c r="A49" s="31"/>
      <c r="B49" s="29" t="s">
        <v>39</v>
      </c>
      <c r="C49" s="29"/>
      <c r="D49" s="16">
        <v>206000</v>
      </c>
      <c r="E49" s="17"/>
    </row>
    <row r="50" spans="1:5" s="32" customFormat="1" ht="18.75" customHeight="1" x14ac:dyDescent="0.15">
      <c r="A50" s="31"/>
      <c r="B50" s="29" t="s">
        <v>40</v>
      </c>
      <c r="C50" s="29"/>
      <c r="D50" s="16">
        <v>584673</v>
      </c>
      <c r="E50" s="17"/>
    </row>
    <row r="51" spans="1:5" s="32" customFormat="1" ht="18.75" customHeight="1" x14ac:dyDescent="0.15">
      <c r="A51" s="31"/>
      <c r="B51" s="18" t="s">
        <v>41</v>
      </c>
      <c r="C51" s="29"/>
      <c r="D51" s="16">
        <v>0</v>
      </c>
      <c r="E51" s="17"/>
    </row>
    <row r="52" spans="1:5" s="32" customFormat="1" ht="18.75" customHeight="1" x14ac:dyDescent="0.15">
      <c r="A52" s="31"/>
      <c r="B52" s="29" t="s">
        <v>42</v>
      </c>
      <c r="C52" s="29"/>
      <c r="D52" s="16">
        <v>0</v>
      </c>
      <c r="E52" s="17"/>
    </row>
    <row r="53" spans="1:5" s="32" customFormat="1" ht="18.75" customHeight="1" x14ac:dyDescent="0.15">
      <c r="A53" s="31"/>
      <c r="B53" s="29" t="s">
        <v>43</v>
      </c>
      <c r="C53" s="29"/>
      <c r="D53" s="16">
        <v>4127792</v>
      </c>
      <c r="E53" s="17"/>
    </row>
    <row r="54" spans="1:5" s="32" customFormat="1" ht="18.75" customHeight="1" x14ac:dyDescent="0.15">
      <c r="A54" s="31"/>
      <c r="B54" s="29" t="s">
        <v>44</v>
      </c>
      <c r="C54" s="29"/>
      <c r="D54" s="16">
        <v>1083337</v>
      </c>
      <c r="E54" s="17"/>
    </row>
    <row r="55" spans="1:5" s="32" customFormat="1" ht="18.75" customHeight="1" x14ac:dyDescent="0.15">
      <c r="A55" s="31"/>
      <c r="B55" s="29" t="s">
        <v>45</v>
      </c>
      <c r="C55" s="29"/>
      <c r="D55" s="16">
        <v>0</v>
      </c>
      <c r="E55" s="17"/>
    </row>
    <row r="56" spans="1:5" s="32" customFormat="1" ht="18.75" customHeight="1" x14ac:dyDescent="0.15">
      <c r="A56" s="51"/>
      <c r="B56" s="29" t="s">
        <v>11</v>
      </c>
      <c r="C56" s="52"/>
      <c r="D56" s="22">
        <v>26</v>
      </c>
      <c r="E56" s="23"/>
    </row>
    <row r="57" spans="1:5" s="32" customFormat="1" ht="18.75" customHeight="1" x14ac:dyDescent="0.15">
      <c r="A57" s="24"/>
      <c r="B57" s="25" t="s">
        <v>12</v>
      </c>
      <c r="C57" s="26"/>
      <c r="D57" s="27">
        <f>SUM(D48:E56)</f>
        <v>6001828</v>
      </c>
      <c r="E57" s="28"/>
    </row>
    <row r="58" spans="1:5" s="32" customFormat="1" ht="18.75" customHeight="1" x14ac:dyDescent="0.15">
      <c r="A58" s="33"/>
      <c r="B58" s="30" t="s">
        <v>15</v>
      </c>
      <c r="C58" s="49"/>
      <c r="D58" s="13">
        <v>0</v>
      </c>
      <c r="E58" s="14"/>
    </row>
    <row r="59" spans="1:5" s="32" customFormat="1" ht="18.75" customHeight="1" x14ac:dyDescent="0.15">
      <c r="A59" s="31"/>
      <c r="B59" s="29" t="s">
        <v>46</v>
      </c>
      <c r="C59" s="50"/>
      <c r="D59" s="16">
        <v>208119</v>
      </c>
      <c r="E59" s="17"/>
    </row>
    <row r="60" spans="1:5" s="32" customFormat="1" ht="18.75" customHeight="1" x14ac:dyDescent="0.15">
      <c r="A60" s="31"/>
      <c r="B60" s="29" t="s">
        <v>24</v>
      </c>
      <c r="C60" s="50"/>
      <c r="D60" s="16">
        <v>0</v>
      </c>
      <c r="E60" s="17"/>
    </row>
    <row r="61" spans="1:5" s="32" customFormat="1" ht="18.75" customHeight="1" x14ac:dyDescent="0.15">
      <c r="A61" s="31"/>
      <c r="B61" s="10" t="s">
        <v>21</v>
      </c>
      <c r="C61" s="50"/>
      <c r="D61" s="16">
        <v>0</v>
      </c>
      <c r="E61" s="17"/>
    </row>
    <row r="62" spans="1:5" s="32" customFormat="1" ht="18.75" customHeight="1" x14ac:dyDescent="0.15">
      <c r="A62" s="31"/>
      <c r="B62" s="29" t="s">
        <v>22</v>
      </c>
      <c r="C62" s="29"/>
      <c r="D62" s="16">
        <v>1083372</v>
      </c>
      <c r="E62" s="17"/>
    </row>
    <row r="63" spans="1:5" s="32" customFormat="1" ht="18.75" customHeight="1" x14ac:dyDescent="0.15">
      <c r="A63" s="31"/>
      <c r="B63" s="29" t="s">
        <v>47</v>
      </c>
      <c r="C63" s="50"/>
      <c r="D63" s="16">
        <v>0</v>
      </c>
      <c r="E63" s="17"/>
    </row>
    <row r="64" spans="1:5" s="32" customFormat="1" ht="18.75" customHeight="1" x14ac:dyDescent="0.15">
      <c r="A64" s="31"/>
      <c r="B64" s="29" t="s">
        <v>48</v>
      </c>
      <c r="C64" s="50"/>
      <c r="D64" s="16">
        <v>53908</v>
      </c>
      <c r="E64" s="17"/>
    </row>
    <row r="65" spans="1:5" s="32" customFormat="1" ht="18.75" customHeight="1" x14ac:dyDescent="0.15">
      <c r="A65" s="51"/>
      <c r="B65" s="52" t="s">
        <v>26</v>
      </c>
      <c r="C65" s="53"/>
      <c r="D65" s="22">
        <v>33682</v>
      </c>
      <c r="E65" s="23"/>
    </row>
    <row r="66" spans="1:5" s="32" customFormat="1" ht="18.75" customHeight="1" x14ac:dyDescent="0.15">
      <c r="A66" s="24"/>
      <c r="B66" s="25" t="s">
        <v>27</v>
      </c>
      <c r="C66" s="48"/>
      <c r="D66" s="27">
        <f>SUM(D58:E65)</f>
        <v>1379081</v>
      </c>
      <c r="E66" s="28"/>
    </row>
    <row r="67" spans="1:5" s="32" customFormat="1" ht="18.75" customHeight="1" thickBot="1" x14ac:dyDescent="0.2">
      <c r="A67" s="36"/>
      <c r="B67" s="37" t="s">
        <v>49</v>
      </c>
      <c r="C67" s="54"/>
      <c r="D67" s="38">
        <f>D66-D57</f>
        <v>-4622747</v>
      </c>
      <c r="E67" s="39"/>
    </row>
    <row r="68" spans="1:5" s="32" customFormat="1" ht="18.75" customHeight="1" thickBot="1" x14ac:dyDescent="0.2">
      <c r="D68" s="40"/>
      <c r="E68" s="40"/>
    </row>
    <row r="69" spans="1:5" s="32" customFormat="1" ht="18.75" customHeight="1" x14ac:dyDescent="0.15">
      <c r="A69" s="41"/>
      <c r="B69" s="55" t="s">
        <v>50</v>
      </c>
      <c r="C69" s="55"/>
      <c r="D69" s="56">
        <f>D29+D45+D67</f>
        <v>1905088</v>
      </c>
      <c r="E69" s="57"/>
    </row>
    <row r="70" spans="1:5" s="32" customFormat="1" ht="18.75" customHeight="1" x14ac:dyDescent="0.15">
      <c r="A70" s="24"/>
      <c r="B70" s="26" t="s">
        <v>51</v>
      </c>
      <c r="C70" s="26"/>
      <c r="D70" s="58">
        <v>1972886</v>
      </c>
      <c r="E70" s="59"/>
    </row>
    <row r="71" spans="1:5" s="32" customFormat="1" ht="18.75" customHeight="1" thickBot="1" x14ac:dyDescent="0.2">
      <c r="A71" s="31"/>
      <c r="B71" s="29" t="s">
        <v>52</v>
      </c>
      <c r="C71" s="29"/>
      <c r="D71" s="60">
        <v>0</v>
      </c>
      <c r="E71" s="61"/>
    </row>
    <row r="72" spans="1:5" s="32" customFormat="1" ht="18.75" customHeight="1" thickBot="1" x14ac:dyDescent="0.2">
      <c r="A72" s="62"/>
      <c r="B72" s="63" t="s">
        <v>53</v>
      </c>
      <c r="C72" s="64"/>
      <c r="D72" s="65">
        <f>D69+D70+D71</f>
        <v>3877974</v>
      </c>
      <c r="E72" s="66"/>
    </row>
    <row r="73" spans="1:5" s="32" customFormat="1" x14ac:dyDescent="0.15">
      <c r="D73" s="40"/>
      <c r="E73" s="40"/>
    </row>
    <row r="74" spans="1:5" s="68" customFormat="1" ht="18.75" customHeight="1" x14ac:dyDescent="0.15">
      <c r="A74" s="67" t="s">
        <v>54</v>
      </c>
      <c r="D74" s="69"/>
      <c r="E74" s="69"/>
    </row>
    <row r="75" spans="1:5" s="68" customFormat="1" ht="18.75" customHeight="1" x14ac:dyDescent="0.15">
      <c r="A75" s="68" t="s">
        <v>55</v>
      </c>
      <c r="D75" s="69"/>
      <c r="E75" s="69"/>
    </row>
    <row r="76" spans="1:5" s="32" customFormat="1" x14ac:dyDescent="0.15">
      <c r="D76" s="40"/>
      <c r="E76" s="40"/>
    </row>
    <row r="77" spans="1:5" s="32" customFormat="1" x14ac:dyDescent="0.15">
      <c r="D77" s="40"/>
      <c r="E77" s="40"/>
    </row>
  </sheetData>
  <mergeCells count="68">
    <mergeCell ref="D71:E71"/>
    <mergeCell ref="D72:E72"/>
    <mergeCell ref="D64:E64"/>
    <mergeCell ref="D65:E65"/>
    <mergeCell ref="D66:E66"/>
    <mergeCell ref="D67:E67"/>
    <mergeCell ref="D69:E69"/>
    <mergeCell ref="D70:E70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5:E45"/>
    <mergeCell ref="B47:D47"/>
    <mergeCell ref="D48:E48"/>
    <mergeCell ref="D49:E49"/>
    <mergeCell ref="D50:E50"/>
    <mergeCell ref="D51:E51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6:E26"/>
    <mergeCell ref="D27:E27"/>
    <mergeCell ref="D28:E28"/>
    <mergeCell ref="D29:E29"/>
    <mergeCell ref="B31:D31"/>
    <mergeCell ref="D32:E32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A1:E1"/>
    <mergeCell ref="A2:E2"/>
    <mergeCell ref="A3:E3"/>
    <mergeCell ref="B5:D5"/>
    <mergeCell ref="D6:E6"/>
    <mergeCell ref="D7:E7"/>
  </mergeCells>
  <phoneticPr fontId="3"/>
  <printOptions horizontalCentered="1" gridLinesSet="0"/>
  <pageMargins left="0.62992125984251968" right="0.55118110236220474" top="0.72" bottom="0.51181102362204722" header="0.59055118110236227" footer="0.39370078740157483"/>
  <pageSetup paperSize="9" scale="61" orientation="portrait" horizontalDpi="4294967292" verticalDpi="300" r:id="rId1"/>
  <headerFooter alignWithMargins="0">
    <oddHeader>&amp;L&amp;14&amp;A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G79"/>
  <sheetViews>
    <sheetView view="pageBreakPreview" zoomScale="75" zoomScaleNormal="75" workbookViewId="0">
      <pane xSplit="1" ySplit="7" topLeftCell="B53" activePane="bottomRight" state="frozen"/>
      <selection activeCell="D26" sqref="D26:E26"/>
      <selection pane="topRight" activeCell="D26" sqref="D26:E26"/>
      <selection pane="bottomLeft" activeCell="D26" sqref="D26:E26"/>
      <selection pane="bottomRight" activeCell="D26" sqref="D26:E26"/>
    </sheetView>
  </sheetViews>
  <sheetFormatPr defaultRowHeight="13.5" x14ac:dyDescent="0.15"/>
  <cols>
    <col min="1" max="1" width="45.25" style="74" bestFit="1" customWidth="1"/>
    <col min="2" max="31" width="14.625" style="74" customWidth="1"/>
    <col min="32" max="32" width="14.5" style="74" customWidth="1"/>
    <col min="33" max="16384" width="9" style="76"/>
  </cols>
  <sheetData>
    <row r="1" spans="1:33" s="73" customFormat="1" ht="21" x14ac:dyDescent="0.2">
      <c r="A1" s="70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2"/>
      <c r="W1" s="71"/>
      <c r="X1" s="71"/>
      <c r="Y1" s="71"/>
      <c r="Z1" s="71"/>
      <c r="AA1" s="71"/>
      <c r="AB1" s="71"/>
      <c r="AC1" s="71"/>
      <c r="AF1" s="71"/>
      <c r="AG1" s="71"/>
    </row>
    <row r="2" spans="1:33" ht="20.25" customHeight="1" thickBot="1" x14ac:dyDescent="0.2">
      <c r="AF2" s="75" t="s">
        <v>57</v>
      </c>
    </row>
    <row r="3" spans="1:33" ht="14.25" thickBot="1" x14ac:dyDescent="0.2">
      <c r="A3" s="77"/>
      <c r="B3" s="78" t="s">
        <v>58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  <c r="U3" s="81" t="s">
        <v>59</v>
      </c>
      <c r="V3" s="82"/>
      <c r="W3" s="83"/>
      <c r="X3" s="81" t="s">
        <v>60</v>
      </c>
      <c r="Y3" s="83"/>
      <c r="Z3" s="81" t="s">
        <v>61</v>
      </c>
      <c r="AA3" s="83"/>
      <c r="AB3" s="81" t="s">
        <v>62</v>
      </c>
      <c r="AC3" s="83"/>
      <c r="AD3" s="84"/>
      <c r="AE3" s="84"/>
      <c r="AF3" s="84"/>
    </row>
    <row r="4" spans="1:33" s="98" customFormat="1" ht="15" customHeight="1" thickBot="1" x14ac:dyDescent="0.2">
      <c r="A4" s="85"/>
      <c r="B4" s="86"/>
      <c r="C4" s="87" t="s">
        <v>63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90" t="s">
        <v>64</v>
      </c>
      <c r="S4" s="91" t="s">
        <v>65</v>
      </c>
      <c r="T4" s="92" t="s">
        <v>66</v>
      </c>
      <c r="U4" s="93"/>
      <c r="V4" s="94"/>
      <c r="W4" s="95"/>
      <c r="X4" s="93"/>
      <c r="Y4" s="96"/>
      <c r="Z4" s="93"/>
      <c r="AA4" s="95"/>
      <c r="AB4" s="93"/>
      <c r="AC4" s="95"/>
      <c r="AD4" s="97" t="s">
        <v>67</v>
      </c>
      <c r="AE4" s="97" t="s">
        <v>65</v>
      </c>
      <c r="AF4" s="97" t="s">
        <v>66</v>
      </c>
    </row>
    <row r="5" spans="1:33" s="98" customFormat="1" ht="15" customHeight="1" x14ac:dyDescent="0.15">
      <c r="A5" s="85"/>
      <c r="B5" s="99" t="s">
        <v>68</v>
      </c>
      <c r="C5" s="100" t="s">
        <v>69</v>
      </c>
      <c r="D5" s="101"/>
      <c r="E5" s="102"/>
      <c r="F5" s="103" t="s">
        <v>70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R5" s="105"/>
      <c r="S5" s="106"/>
      <c r="T5" s="107"/>
      <c r="U5" s="108" t="s">
        <v>71</v>
      </c>
      <c r="V5" s="109" t="s">
        <v>72</v>
      </c>
      <c r="W5" s="110" t="s">
        <v>73</v>
      </c>
      <c r="X5" s="111" t="s">
        <v>74</v>
      </c>
      <c r="Y5" s="112" t="s">
        <v>73</v>
      </c>
      <c r="Z5" s="111" t="s">
        <v>75</v>
      </c>
      <c r="AA5" s="110" t="s">
        <v>73</v>
      </c>
      <c r="AB5" s="111" t="s">
        <v>76</v>
      </c>
      <c r="AC5" s="110" t="s">
        <v>73</v>
      </c>
      <c r="AD5" s="97"/>
      <c r="AE5" s="97"/>
      <c r="AF5" s="97"/>
    </row>
    <row r="6" spans="1:33" s="98" customFormat="1" ht="15" customHeight="1" x14ac:dyDescent="0.15">
      <c r="A6" s="85"/>
      <c r="B6" s="99"/>
      <c r="C6" s="113" t="s">
        <v>77</v>
      </c>
      <c r="D6" s="114" t="s">
        <v>78</v>
      </c>
      <c r="E6" s="115"/>
      <c r="F6" s="114" t="s">
        <v>79</v>
      </c>
      <c r="G6" s="116" t="s">
        <v>80</v>
      </c>
      <c r="H6" s="116" t="s">
        <v>81</v>
      </c>
      <c r="I6" s="114" t="s">
        <v>82</v>
      </c>
      <c r="J6" s="116" t="s">
        <v>83</v>
      </c>
      <c r="K6" s="114" t="s">
        <v>84</v>
      </c>
      <c r="L6" s="116" t="s">
        <v>85</v>
      </c>
      <c r="M6" s="114" t="s">
        <v>86</v>
      </c>
      <c r="N6" s="114" t="s">
        <v>87</v>
      </c>
      <c r="O6" s="116" t="s">
        <v>88</v>
      </c>
      <c r="P6" s="116" t="s">
        <v>89</v>
      </c>
      <c r="Q6" s="117"/>
      <c r="R6" s="118"/>
      <c r="S6" s="119"/>
      <c r="T6" s="120" t="s">
        <v>90</v>
      </c>
      <c r="U6" s="108"/>
      <c r="V6" s="109"/>
      <c r="W6" s="110"/>
      <c r="X6" s="111"/>
      <c r="Y6" s="112"/>
      <c r="Z6" s="111"/>
      <c r="AA6" s="110"/>
      <c r="AB6" s="111"/>
      <c r="AC6" s="110"/>
      <c r="AD6" s="121"/>
      <c r="AE6" s="121"/>
      <c r="AF6" s="121" t="s">
        <v>91</v>
      </c>
    </row>
    <row r="7" spans="1:33" s="98" customFormat="1" ht="14.25" thickBot="1" x14ac:dyDescent="0.2">
      <c r="A7" s="122"/>
      <c r="B7" s="123" t="s">
        <v>92</v>
      </c>
      <c r="C7" s="124"/>
      <c r="D7" s="125"/>
      <c r="E7" s="126" t="s">
        <v>93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7" t="s">
        <v>94</v>
      </c>
      <c r="R7" s="128" t="s">
        <v>95</v>
      </c>
      <c r="S7" s="129" t="s">
        <v>96</v>
      </c>
      <c r="T7" s="130" t="s">
        <v>97</v>
      </c>
      <c r="U7" s="131"/>
      <c r="V7" s="132"/>
      <c r="W7" s="133" t="s">
        <v>98</v>
      </c>
      <c r="X7" s="131"/>
      <c r="Y7" s="134" t="s">
        <v>99</v>
      </c>
      <c r="Z7" s="131"/>
      <c r="AA7" s="133" t="s">
        <v>100</v>
      </c>
      <c r="AB7" s="135"/>
      <c r="AC7" s="133" t="s">
        <v>101</v>
      </c>
      <c r="AD7" s="136" t="s">
        <v>102</v>
      </c>
      <c r="AE7" s="136" t="s">
        <v>103</v>
      </c>
      <c r="AF7" s="136" t="s">
        <v>104</v>
      </c>
    </row>
    <row r="8" spans="1:33" s="151" customFormat="1" ht="24.75" customHeight="1" thickTop="1" x14ac:dyDescent="0.15">
      <c r="A8" s="137" t="s">
        <v>105</v>
      </c>
      <c r="B8" s="138"/>
      <c r="C8" s="139"/>
      <c r="D8" s="140"/>
      <c r="E8" s="141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2"/>
      <c r="R8" s="143"/>
      <c r="S8" s="141"/>
      <c r="T8" s="144"/>
      <c r="U8" s="141"/>
      <c r="V8" s="141"/>
      <c r="W8" s="142"/>
      <c r="X8" s="143"/>
      <c r="Y8" s="145"/>
      <c r="Z8" s="146"/>
      <c r="AA8" s="147"/>
      <c r="AB8" s="143"/>
      <c r="AC8" s="148"/>
      <c r="AD8" s="149"/>
      <c r="AE8" s="150"/>
      <c r="AF8" s="150"/>
    </row>
    <row r="9" spans="1:33" s="160" customFormat="1" ht="15" customHeight="1" x14ac:dyDescent="0.15">
      <c r="A9" s="152" t="s">
        <v>106</v>
      </c>
      <c r="B9" s="153">
        <v>5549935</v>
      </c>
      <c r="C9" s="154">
        <v>1650820</v>
      </c>
      <c r="D9" s="155">
        <v>209843</v>
      </c>
      <c r="E9" s="155">
        <f t="shared" ref="E9:E15" si="0">SUM(C9:D9)</f>
        <v>1860663</v>
      </c>
      <c r="F9" s="155"/>
      <c r="G9" s="155"/>
      <c r="H9" s="155"/>
      <c r="I9" s="155">
        <v>35127</v>
      </c>
      <c r="J9" s="155"/>
      <c r="K9" s="155">
        <v>28583</v>
      </c>
      <c r="L9" s="155"/>
      <c r="M9" s="155">
        <v>6022</v>
      </c>
      <c r="N9" s="155">
        <v>86259</v>
      </c>
      <c r="O9" s="155"/>
      <c r="P9" s="155">
        <v>31651</v>
      </c>
      <c r="Q9" s="156">
        <f t="shared" ref="Q9:Q15" si="1">SUM(F9:P9)</f>
        <v>187642</v>
      </c>
      <c r="R9" s="157">
        <f t="shared" ref="R9:R15" si="2">SUM(B9,E9,Q9)</f>
        <v>7598240</v>
      </c>
      <c r="S9" s="155"/>
      <c r="T9" s="156">
        <f t="shared" ref="T9:T15" si="3">SUM(R9:S9)</f>
        <v>7598240</v>
      </c>
      <c r="U9" s="157">
        <v>25396</v>
      </c>
      <c r="V9" s="158">
        <v>1198</v>
      </c>
      <c r="W9" s="158">
        <f t="shared" ref="W9:W15" si="4">SUM(U9:V9)</f>
        <v>26594</v>
      </c>
      <c r="X9" s="157"/>
      <c r="Y9" s="159">
        <f t="shared" ref="Y9:Y15" si="5">SUM(X9:X9)</f>
        <v>0</v>
      </c>
      <c r="Z9" s="157">
        <v>118</v>
      </c>
      <c r="AA9" s="159">
        <f t="shared" ref="AA9:AA15" si="6">SUM(Z9:Z9)</f>
        <v>118</v>
      </c>
      <c r="AB9" s="157">
        <v>8508</v>
      </c>
      <c r="AC9" s="159">
        <f t="shared" ref="AC9:AC15" si="7">SUM(AB9:AB9)</f>
        <v>8508</v>
      </c>
      <c r="AD9" s="153">
        <f t="shared" ref="AD9:AD15" si="8">SUM(T9,W9,Y9,AA9,AC9)</f>
        <v>7633460</v>
      </c>
      <c r="AE9" s="155"/>
      <c r="AF9" s="153">
        <f t="shared" ref="AF9:AF15" si="9">SUM(AD9:AE9)</f>
        <v>7633460</v>
      </c>
    </row>
    <row r="10" spans="1:33" s="160" customFormat="1" ht="15" customHeight="1" x14ac:dyDescent="0.15">
      <c r="A10" s="161" t="s">
        <v>107</v>
      </c>
      <c r="B10" s="153">
        <v>2149462</v>
      </c>
      <c r="C10" s="154">
        <v>1147044</v>
      </c>
      <c r="D10" s="155">
        <v>568839</v>
      </c>
      <c r="E10" s="155">
        <f t="shared" si="0"/>
        <v>1715883</v>
      </c>
      <c r="F10" s="155">
        <v>654</v>
      </c>
      <c r="G10" s="155">
        <v>1676</v>
      </c>
      <c r="H10" s="155">
        <v>1590</v>
      </c>
      <c r="I10" s="155">
        <v>31996</v>
      </c>
      <c r="J10" s="155">
        <v>17509</v>
      </c>
      <c r="K10" s="155">
        <v>100748</v>
      </c>
      <c r="L10" s="155">
        <v>8476</v>
      </c>
      <c r="M10" s="155">
        <v>116</v>
      </c>
      <c r="N10" s="155">
        <v>124714</v>
      </c>
      <c r="O10" s="155">
        <v>35522</v>
      </c>
      <c r="P10" s="155">
        <v>23110</v>
      </c>
      <c r="Q10" s="156">
        <f t="shared" si="1"/>
        <v>346111</v>
      </c>
      <c r="R10" s="162">
        <f t="shared" si="2"/>
        <v>4211456</v>
      </c>
      <c r="S10" s="155">
        <v>-26218</v>
      </c>
      <c r="T10" s="156">
        <f t="shared" si="3"/>
        <v>4185238</v>
      </c>
      <c r="U10" s="157">
        <v>277296</v>
      </c>
      <c r="V10" s="158">
        <v>53617</v>
      </c>
      <c r="W10" s="158">
        <f t="shared" si="4"/>
        <v>330913</v>
      </c>
      <c r="X10" s="157"/>
      <c r="Y10" s="159">
        <f t="shared" si="5"/>
        <v>0</v>
      </c>
      <c r="Z10" s="157">
        <v>17</v>
      </c>
      <c r="AA10" s="159">
        <f t="shared" si="6"/>
        <v>17</v>
      </c>
      <c r="AB10" s="157">
        <v>228015</v>
      </c>
      <c r="AC10" s="159">
        <f t="shared" si="7"/>
        <v>228015</v>
      </c>
      <c r="AD10" s="153">
        <f t="shared" si="8"/>
        <v>4744183</v>
      </c>
      <c r="AE10" s="155">
        <v>-18651</v>
      </c>
      <c r="AF10" s="153">
        <f t="shared" si="9"/>
        <v>4725532</v>
      </c>
    </row>
    <row r="11" spans="1:33" s="160" customFormat="1" ht="15" customHeight="1" x14ac:dyDescent="0.15">
      <c r="A11" s="161" t="s">
        <v>7</v>
      </c>
      <c r="B11" s="163">
        <v>3669914</v>
      </c>
      <c r="C11" s="164"/>
      <c r="D11" s="165"/>
      <c r="E11" s="155">
        <f t="shared" si="0"/>
        <v>0</v>
      </c>
      <c r="F11" s="165"/>
      <c r="G11" s="165"/>
      <c r="H11" s="165"/>
      <c r="I11" s="165"/>
      <c r="J11" s="165"/>
      <c r="K11" s="165">
        <v>4547407</v>
      </c>
      <c r="L11" s="165"/>
      <c r="M11" s="165">
        <v>2602</v>
      </c>
      <c r="N11" s="165">
        <v>4361840</v>
      </c>
      <c r="O11" s="165"/>
      <c r="P11" s="165"/>
      <c r="Q11" s="156">
        <f t="shared" si="1"/>
        <v>8911849</v>
      </c>
      <c r="R11" s="162">
        <f t="shared" si="2"/>
        <v>12581763</v>
      </c>
      <c r="S11" s="155"/>
      <c r="T11" s="156">
        <f t="shared" si="3"/>
        <v>12581763</v>
      </c>
      <c r="U11" s="162"/>
      <c r="V11" s="166">
        <v>6828100</v>
      </c>
      <c r="W11" s="158">
        <f t="shared" si="4"/>
        <v>6828100</v>
      </c>
      <c r="X11" s="162"/>
      <c r="Y11" s="159">
        <f t="shared" si="5"/>
        <v>0</v>
      </c>
      <c r="Z11" s="162"/>
      <c r="AA11" s="159">
        <f t="shared" si="6"/>
        <v>0</v>
      </c>
      <c r="AB11" s="162"/>
      <c r="AC11" s="159">
        <f t="shared" si="7"/>
        <v>0</v>
      </c>
      <c r="AD11" s="153">
        <f t="shared" si="8"/>
        <v>19409863</v>
      </c>
      <c r="AE11" s="155"/>
      <c r="AF11" s="153">
        <f t="shared" si="9"/>
        <v>19409863</v>
      </c>
    </row>
    <row r="12" spans="1:33" s="160" customFormat="1" ht="15" customHeight="1" x14ac:dyDescent="0.15">
      <c r="A12" s="161" t="s">
        <v>108</v>
      </c>
      <c r="B12" s="163">
        <v>2201358</v>
      </c>
      <c r="C12" s="164"/>
      <c r="D12" s="165"/>
      <c r="E12" s="155">
        <f t="shared" si="0"/>
        <v>0</v>
      </c>
      <c r="F12" s="165"/>
      <c r="G12" s="165"/>
      <c r="H12" s="165"/>
      <c r="I12" s="165">
        <v>107894</v>
      </c>
      <c r="J12" s="165"/>
      <c r="K12" s="165">
        <v>1633916</v>
      </c>
      <c r="L12" s="165"/>
      <c r="M12" s="165"/>
      <c r="N12" s="165"/>
      <c r="O12" s="165"/>
      <c r="P12" s="165">
        <v>746971</v>
      </c>
      <c r="Q12" s="156">
        <f t="shared" si="1"/>
        <v>2488781</v>
      </c>
      <c r="R12" s="162">
        <f t="shared" si="2"/>
        <v>4690139</v>
      </c>
      <c r="S12" s="155"/>
      <c r="T12" s="156">
        <f t="shared" si="3"/>
        <v>4690139</v>
      </c>
      <c r="U12" s="162">
        <v>1954</v>
      </c>
      <c r="V12" s="166">
        <v>16269</v>
      </c>
      <c r="W12" s="158">
        <f t="shared" si="4"/>
        <v>18223</v>
      </c>
      <c r="X12" s="162"/>
      <c r="Y12" s="159">
        <f t="shared" si="5"/>
        <v>0</v>
      </c>
      <c r="Z12" s="162">
        <v>320</v>
      </c>
      <c r="AA12" s="159">
        <f t="shared" si="6"/>
        <v>320</v>
      </c>
      <c r="AB12" s="162"/>
      <c r="AC12" s="159">
        <f t="shared" si="7"/>
        <v>0</v>
      </c>
      <c r="AD12" s="153">
        <f t="shared" si="8"/>
        <v>4708682</v>
      </c>
      <c r="AE12" s="155">
        <v>-1142926</v>
      </c>
      <c r="AF12" s="153">
        <f t="shared" si="9"/>
        <v>3565756</v>
      </c>
    </row>
    <row r="13" spans="1:33" s="160" customFormat="1" ht="15" customHeight="1" x14ac:dyDescent="0.15">
      <c r="A13" s="161" t="s">
        <v>109</v>
      </c>
      <c r="B13" s="163">
        <v>366483</v>
      </c>
      <c r="C13" s="164">
        <v>2713</v>
      </c>
      <c r="D13" s="165">
        <v>126132</v>
      </c>
      <c r="E13" s="155">
        <f t="shared" si="0"/>
        <v>128845</v>
      </c>
      <c r="F13" s="165">
        <v>1530</v>
      </c>
      <c r="G13" s="165">
        <v>4061</v>
      </c>
      <c r="H13" s="165">
        <v>1814</v>
      </c>
      <c r="I13" s="165">
        <v>227211</v>
      </c>
      <c r="J13" s="165">
        <v>16955</v>
      </c>
      <c r="K13" s="165">
        <v>309</v>
      </c>
      <c r="L13" s="165"/>
      <c r="M13" s="165"/>
      <c r="N13" s="165"/>
      <c r="O13" s="165"/>
      <c r="P13" s="165"/>
      <c r="Q13" s="156">
        <f t="shared" si="1"/>
        <v>251880</v>
      </c>
      <c r="R13" s="162">
        <f t="shared" si="2"/>
        <v>747208</v>
      </c>
      <c r="S13" s="155">
        <v>-8997</v>
      </c>
      <c r="T13" s="156">
        <f t="shared" si="3"/>
        <v>738211</v>
      </c>
      <c r="U13" s="162">
        <v>12765</v>
      </c>
      <c r="V13" s="166"/>
      <c r="W13" s="158">
        <f t="shared" si="4"/>
        <v>12765</v>
      </c>
      <c r="X13" s="162"/>
      <c r="Y13" s="159">
        <f t="shared" si="5"/>
        <v>0</v>
      </c>
      <c r="Z13" s="162"/>
      <c r="AA13" s="159">
        <f t="shared" si="6"/>
        <v>0</v>
      </c>
      <c r="AB13" s="162"/>
      <c r="AC13" s="159">
        <f t="shared" si="7"/>
        <v>0</v>
      </c>
      <c r="AD13" s="153">
        <f t="shared" si="8"/>
        <v>750976</v>
      </c>
      <c r="AE13" s="155"/>
      <c r="AF13" s="153">
        <f t="shared" si="9"/>
        <v>750976</v>
      </c>
    </row>
    <row r="14" spans="1:33" s="160" customFormat="1" ht="15" customHeight="1" x14ac:dyDescent="0.15">
      <c r="A14" s="161" t="s">
        <v>110</v>
      </c>
      <c r="B14" s="163">
        <v>3300168</v>
      </c>
      <c r="C14" s="164"/>
      <c r="D14" s="165"/>
      <c r="E14" s="155">
        <f t="shared" si="0"/>
        <v>0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56">
        <f t="shared" si="1"/>
        <v>0</v>
      </c>
      <c r="R14" s="162">
        <f t="shared" si="2"/>
        <v>3300168</v>
      </c>
      <c r="S14" s="155">
        <v>-2669633</v>
      </c>
      <c r="T14" s="156">
        <f t="shared" si="3"/>
        <v>630535</v>
      </c>
      <c r="U14" s="162"/>
      <c r="V14" s="166">
        <v>833</v>
      </c>
      <c r="W14" s="158">
        <f t="shared" si="4"/>
        <v>833</v>
      </c>
      <c r="X14" s="162"/>
      <c r="Y14" s="159">
        <f t="shared" si="5"/>
        <v>0</v>
      </c>
      <c r="Z14" s="162"/>
      <c r="AA14" s="159">
        <f t="shared" si="6"/>
        <v>0</v>
      </c>
      <c r="AB14" s="162"/>
      <c r="AC14" s="159">
        <f t="shared" si="7"/>
        <v>0</v>
      </c>
      <c r="AD14" s="153">
        <f t="shared" si="8"/>
        <v>631368</v>
      </c>
      <c r="AE14" s="155">
        <v>-630535</v>
      </c>
      <c r="AF14" s="153">
        <f t="shared" si="9"/>
        <v>833</v>
      </c>
    </row>
    <row r="15" spans="1:33" s="160" customFormat="1" ht="15" customHeight="1" x14ac:dyDescent="0.15">
      <c r="A15" s="161" t="s">
        <v>111</v>
      </c>
      <c r="B15" s="163">
        <v>172972</v>
      </c>
      <c r="C15" s="164">
        <v>80842</v>
      </c>
      <c r="D15" s="165">
        <v>50667</v>
      </c>
      <c r="E15" s="155">
        <f t="shared" si="0"/>
        <v>131509</v>
      </c>
      <c r="F15" s="165"/>
      <c r="G15" s="165"/>
      <c r="H15" s="165">
        <v>30</v>
      </c>
      <c r="I15" s="165">
        <v>33348</v>
      </c>
      <c r="J15" s="165">
        <v>781</v>
      </c>
      <c r="K15" s="165">
        <v>48185</v>
      </c>
      <c r="L15" s="165"/>
      <c r="M15" s="165">
        <v>4354</v>
      </c>
      <c r="N15" s="165">
        <v>30189</v>
      </c>
      <c r="O15" s="165">
        <v>12886</v>
      </c>
      <c r="P15" s="165">
        <v>364</v>
      </c>
      <c r="Q15" s="156">
        <f t="shared" si="1"/>
        <v>130137</v>
      </c>
      <c r="R15" s="162">
        <f t="shared" si="2"/>
        <v>434618</v>
      </c>
      <c r="S15" s="155"/>
      <c r="T15" s="156">
        <f t="shared" si="3"/>
        <v>434618</v>
      </c>
      <c r="U15" s="162">
        <v>70953</v>
      </c>
      <c r="V15" s="166">
        <v>56405</v>
      </c>
      <c r="W15" s="158">
        <f t="shared" si="4"/>
        <v>127358</v>
      </c>
      <c r="X15" s="162"/>
      <c r="Y15" s="159">
        <f t="shared" si="5"/>
        <v>0</v>
      </c>
      <c r="Z15" s="162"/>
      <c r="AA15" s="159">
        <f t="shared" si="6"/>
        <v>0</v>
      </c>
      <c r="AB15" s="162">
        <v>61</v>
      </c>
      <c r="AC15" s="159">
        <f t="shared" si="7"/>
        <v>61</v>
      </c>
      <c r="AD15" s="153">
        <f t="shared" si="8"/>
        <v>562037</v>
      </c>
      <c r="AE15" s="155"/>
      <c r="AF15" s="153">
        <f t="shared" si="9"/>
        <v>562037</v>
      </c>
    </row>
    <row r="16" spans="1:33" s="160" customFormat="1" ht="16.5" customHeight="1" x14ac:dyDescent="0.15">
      <c r="A16" s="167" t="s">
        <v>112</v>
      </c>
      <c r="B16" s="163">
        <f t="shared" ref="B16:AF16" si="10">SUBTOTAL(9,B9:B15)</f>
        <v>17410292</v>
      </c>
      <c r="C16" s="164">
        <f t="shared" si="10"/>
        <v>2881419</v>
      </c>
      <c r="D16" s="165">
        <f t="shared" si="10"/>
        <v>955481</v>
      </c>
      <c r="E16" s="165">
        <f t="shared" si="10"/>
        <v>3836900</v>
      </c>
      <c r="F16" s="165">
        <f t="shared" si="10"/>
        <v>2184</v>
      </c>
      <c r="G16" s="165">
        <f t="shared" si="10"/>
        <v>5737</v>
      </c>
      <c r="H16" s="165">
        <f t="shared" si="10"/>
        <v>3434</v>
      </c>
      <c r="I16" s="165">
        <f t="shared" si="10"/>
        <v>435576</v>
      </c>
      <c r="J16" s="165">
        <f t="shared" si="10"/>
        <v>35245</v>
      </c>
      <c r="K16" s="165">
        <f t="shared" si="10"/>
        <v>6359148</v>
      </c>
      <c r="L16" s="165">
        <f t="shared" si="10"/>
        <v>8476</v>
      </c>
      <c r="M16" s="165">
        <f t="shared" si="10"/>
        <v>13094</v>
      </c>
      <c r="N16" s="165">
        <f t="shared" si="10"/>
        <v>4603002</v>
      </c>
      <c r="O16" s="165">
        <f t="shared" si="10"/>
        <v>48408</v>
      </c>
      <c r="P16" s="165">
        <f t="shared" si="10"/>
        <v>802096</v>
      </c>
      <c r="Q16" s="168">
        <f t="shared" si="10"/>
        <v>12316400</v>
      </c>
      <c r="R16" s="162">
        <f t="shared" si="10"/>
        <v>33563592</v>
      </c>
      <c r="S16" s="165">
        <f t="shared" si="10"/>
        <v>-2704848</v>
      </c>
      <c r="T16" s="168">
        <f t="shared" si="10"/>
        <v>30858744</v>
      </c>
      <c r="U16" s="162">
        <f t="shared" si="10"/>
        <v>388364</v>
      </c>
      <c r="V16" s="166">
        <f>SUBTOTAL(9,V9:V15)</f>
        <v>6956422</v>
      </c>
      <c r="W16" s="166">
        <f>SUBTOTAL(9,W9:W15)</f>
        <v>7344786</v>
      </c>
      <c r="X16" s="162">
        <f t="shared" si="10"/>
        <v>0</v>
      </c>
      <c r="Y16" s="169">
        <f t="shared" si="10"/>
        <v>0</v>
      </c>
      <c r="Z16" s="162">
        <f>SUBTOTAL(9,Z9:Z15)</f>
        <v>455</v>
      </c>
      <c r="AA16" s="169">
        <f>SUBTOTAL(9,AA9:AA15)</f>
        <v>455</v>
      </c>
      <c r="AB16" s="162">
        <f>SUBTOTAL(9,AB9:AB15)</f>
        <v>236584</v>
      </c>
      <c r="AC16" s="169">
        <f t="shared" si="10"/>
        <v>236584</v>
      </c>
      <c r="AD16" s="163">
        <f t="shared" si="10"/>
        <v>38440569</v>
      </c>
      <c r="AE16" s="163">
        <f t="shared" si="10"/>
        <v>-1792112</v>
      </c>
      <c r="AF16" s="163">
        <f t="shared" si="10"/>
        <v>36648457</v>
      </c>
    </row>
    <row r="17" spans="1:32" s="178" customFormat="1" ht="7.5" customHeight="1" x14ac:dyDescent="0.15">
      <c r="A17" s="170"/>
      <c r="B17" s="171"/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  <c r="R17" s="175"/>
      <c r="S17" s="173"/>
      <c r="T17" s="174"/>
      <c r="U17" s="175"/>
      <c r="V17" s="176"/>
      <c r="W17" s="174"/>
      <c r="X17" s="175"/>
      <c r="Y17" s="177"/>
      <c r="Z17" s="175"/>
      <c r="AA17" s="177"/>
      <c r="AB17" s="175"/>
      <c r="AC17" s="177"/>
      <c r="AD17" s="171"/>
      <c r="AE17" s="171"/>
      <c r="AF17" s="171"/>
    </row>
    <row r="18" spans="1:32" s="160" customFormat="1" ht="15" customHeight="1" x14ac:dyDescent="0.15">
      <c r="A18" s="152" t="s">
        <v>113</v>
      </c>
      <c r="B18" s="153">
        <v>10344501</v>
      </c>
      <c r="C18" s="154"/>
      <c r="D18" s="155"/>
      <c r="E18" s="155">
        <f t="shared" ref="E18:E31" si="11">SUM(C18:D18)</f>
        <v>0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>
        <f t="shared" ref="Q18:Q31" si="12">SUM(F18:P18)</f>
        <v>0</v>
      </c>
      <c r="R18" s="157">
        <f t="shared" ref="R18:R31" si="13">SUM(B18,E18,Q18)</f>
        <v>10344501</v>
      </c>
      <c r="S18" s="155"/>
      <c r="T18" s="156">
        <f t="shared" ref="T18:T31" si="14">SUM(R18:S18)</f>
        <v>10344501</v>
      </c>
      <c r="U18" s="157"/>
      <c r="V18" s="158"/>
      <c r="W18" s="158">
        <f t="shared" ref="W18:W31" si="15">SUM(U18:V18)</f>
        <v>0</v>
      </c>
      <c r="X18" s="157"/>
      <c r="Y18" s="159">
        <f t="shared" ref="Y18:Y31" si="16">SUM(X18:X18)</f>
        <v>0</v>
      </c>
      <c r="Z18" s="157"/>
      <c r="AA18" s="159">
        <f t="shared" ref="AA18:AA31" si="17">SUM(Z18:Z18)</f>
        <v>0</v>
      </c>
      <c r="AB18" s="157"/>
      <c r="AC18" s="159">
        <f t="shared" ref="AC18:AC31" si="18">SUM(AB18:AB18)</f>
        <v>0</v>
      </c>
      <c r="AD18" s="153">
        <f t="shared" ref="AD18:AD31" si="19">SUM(T18,W18,Y18,AA18,AC18)</f>
        <v>10344501</v>
      </c>
      <c r="AE18" s="155"/>
      <c r="AF18" s="153">
        <f t="shared" ref="AF18:AF32" si="20">SUM(AD18:AE18)</f>
        <v>10344501</v>
      </c>
    </row>
    <row r="19" spans="1:32" s="160" customFormat="1" ht="15" customHeight="1" x14ac:dyDescent="0.15">
      <c r="A19" s="161" t="s">
        <v>114</v>
      </c>
      <c r="B19" s="163">
        <v>2777743</v>
      </c>
      <c r="C19" s="164"/>
      <c r="D19" s="165"/>
      <c r="E19" s="155">
        <f t="shared" si="11"/>
        <v>0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56">
        <f t="shared" si="12"/>
        <v>0</v>
      </c>
      <c r="R19" s="162">
        <f t="shared" si="13"/>
        <v>2777743</v>
      </c>
      <c r="S19" s="155"/>
      <c r="T19" s="156">
        <f t="shared" si="14"/>
        <v>2777743</v>
      </c>
      <c r="U19" s="162"/>
      <c r="V19" s="166"/>
      <c r="W19" s="158">
        <f t="shared" si="15"/>
        <v>0</v>
      </c>
      <c r="X19" s="162"/>
      <c r="Y19" s="159">
        <f t="shared" si="16"/>
        <v>0</v>
      </c>
      <c r="Z19" s="162"/>
      <c r="AA19" s="159">
        <f t="shared" si="17"/>
        <v>0</v>
      </c>
      <c r="AB19" s="162"/>
      <c r="AC19" s="159">
        <f t="shared" si="18"/>
        <v>0</v>
      </c>
      <c r="AD19" s="153">
        <f t="shared" si="19"/>
        <v>2777743</v>
      </c>
      <c r="AE19" s="155"/>
      <c r="AF19" s="153">
        <f t="shared" si="20"/>
        <v>2777743</v>
      </c>
    </row>
    <row r="20" spans="1:32" s="160" customFormat="1" ht="15" customHeight="1" x14ac:dyDescent="0.15">
      <c r="A20" s="161" t="s">
        <v>115</v>
      </c>
      <c r="B20" s="163">
        <v>4620108</v>
      </c>
      <c r="C20" s="164">
        <v>12809</v>
      </c>
      <c r="D20" s="165"/>
      <c r="E20" s="155">
        <f t="shared" si="11"/>
        <v>12809</v>
      </c>
      <c r="F20" s="165"/>
      <c r="G20" s="165"/>
      <c r="H20" s="165"/>
      <c r="I20" s="165"/>
      <c r="J20" s="165"/>
      <c r="K20" s="165">
        <v>2020300</v>
      </c>
      <c r="L20" s="165"/>
      <c r="M20" s="165"/>
      <c r="N20" s="165">
        <v>1787322</v>
      </c>
      <c r="O20" s="165"/>
      <c r="P20" s="165"/>
      <c r="Q20" s="156">
        <f t="shared" si="12"/>
        <v>3807622</v>
      </c>
      <c r="R20" s="162">
        <f t="shared" si="13"/>
        <v>8440539</v>
      </c>
      <c r="S20" s="155"/>
      <c r="T20" s="156">
        <f t="shared" si="14"/>
        <v>8440539</v>
      </c>
      <c r="U20" s="162"/>
      <c r="V20" s="166">
        <v>2940513</v>
      </c>
      <c r="W20" s="158">
        <f t="shared" si="15"/>
        <v>2940513</v>
      </c>
      <c r="X20" s="162"/>
      <c r="Y20" s="159">
        <f t="shared" si="16"/>
        <v>0</v>
      </c>
      <c r="Z20" s="162"/>
      <c r="AA20" s="159">
        <f t="shared" si="17"/>
        <v>0</v>
      </c>
      <c r="AB20" s="162"/>
      <c r="AC20" s="159">
        <f t="shared" si="18"/>
        <v>0</v>
      </c>
      <c r="AD20" s="153">
        <f t="shared" si="19"/>
        <v>11381052</v>
      </c>
      <c r="AE20" s="155"/>
      <c r="AF20" s="153">
        <f t="shared" si="20"/>
        <v>11381052</v>
      </c>
    </row>
    <row r="21" spans="1:32" s="160" customFormat="1" ht="15" customHeight="1" x14ac:dyDescent="0.15">
      <c r="A21" s="161" t="s">
        <v>116</v>
      </c>
      <c r="B21" s="163">
        <v>673490</v>
      </c>
      <c r="C21" s="164"/>
      <c r="D21" s="165"/>
      <c r="E21" s="155">
        <f t="shared" si="11"/>
        <v>0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56">
        <f t="shared" si="12"/>
        <v>0</v>
      </c>
      <c r="R21" s="162">
        <f t="shared" si="13"/>
        <v>673490</v>
      </c>
      <c r="S21" s="155"/>
      <c r="T21" s="156">
        <f t="shared" si="14"/>
        <v>673490</v>
      </c>
      <c r="U21" s="162">
        <v>199871</v>
      </c>
      <c r="V21" s="166"/>
      <c r="W21" s="158">
        <f t="shared" si="15"/>
        <v>199871</v>
      </c>
      <c r="X21" s="162"/>
      <c r="Y21" s="159">
        <f t="shared" si="16"/>
        <v>0</v>
      </c>
      <c r="Z21" s="162"/>
      <c r="AA21" s="159">
        <f t="shared" si="17"/>
        <v>0</v>
      </c>
      <c r="AB21" s="162"/>
      <c r="AC21" s="159">
        <f t="shared" si="18"/>
        <v>0</v>
      </c>
      <c r="AD21" s="153">
        <f t="shared" si="19"/>
        <v>873361</v>
      </c>
      <c r="AE21" s="155"/>
      <c r="AF21" s="153">
        <f t="shared" si="20"/>
        <v>873361</v>
      </c>
    </row>
    <row r="22" spans="1:32" s="160" customFormat="1" ht="15" customHeight="1" x14ac:dyDescent="0.15">
      <c r="A22" s="161" t="s">
        <v>117</v>
      </c>
      <c r="B22" s="163">
        <v>367237</v>
      </c>
      <c r="C22" s="164"/>
      <c r="D22" s="165">
        <v>18395</v>
      </c>
      <c r="E22" s="155">
        <f t="shared" si="11"/>
        <v>18395</v>
      </c>
      <c r="F22" s="165"/>
      <c r="G22" s="165"/>
      <c r="H22" s="165"/>
      <c r="I22" s="165">
        <v>17606</v>
      </c>
      <c r="J22" s="165"/>
      <c r="K22" s="165">
        <v>2777852</v>
      </c>
      <c r="L22" s="165"/>
      <c r="M22" s="165">
        <v>1001</v>
      </c>
      <c r="N22" s="165">
        <v>1321470</v>
      </c>
      <c r="O22" s="165"/>
      <c r="P22" s="165"/>
      <c r="Q22" s="156">
        <f t="shared" si="12"/>
        <v>4117929</v>
      </c>
      <c r="R22" s="162">
        <f t="shared" si="13"/>
        <v>4503561</v>
      </c>
      <c r="S22" s="155"/>
      <c r="T22" s="156">
        <f t="shared" si="14"/>
        <v>4503561</v>
      </c>
      <c r="U22" s="162">
        <v>188863</v>
      </c>
      <c r="V22" s="166">
        <v>4122489</v>
      </c>
      <c r="W22" s="158">
        <f t="shared" si="15"/>
        <v>4311352</v>
      </c>
      <c r="X22" s="162"/>
      <c r="Y22" s="159">
        <f t="shared" si="16"/>
        <v>0</v>
      </c>
      <c r="Z22" s="162"/>
      <c r="AA22" s="159">
        <f t="shared" si="17"/>
        <v>0</v>
      </c>
      <c r="AB22" s="162"/>
      <c r="AC22" s="159">
        <f t="shared" si="18"/>
        <v>0</v>
      </c>
      <c r="AD22" s="153">
        <f t="shared" si="19"/>
        <v>8814913</v>
      </c>
      <c r="AE22" s="155">
        <v>-1578727</v>
      </c>
      <c r="AF22" s="153">
        <f t="shared" si="20"/>
        <v>7236186</v>
      </c>
    </row>
    <row r="23" spans="1:32" s="160" customFormat="1" ht="15" customHeight="1" x14ac:dyDescent="0.15">
      <c r="A23" s="161" t="s">
        <v>18</v>
      </c>
      <c r="B23" s="163"/>
      <c r="C23" s="164"/>
      <c r="D23" s="165"/>
      <c r="E23" s="155">
        <f t="shared" si="11"/>
        <v>0</v>
      </c>
      <c r="F23" s="165"/>
      <c r="G23" s="165"/>
      <c r="H23" s="165"/>
      <c r="I23" s="165"/>
      <c r="J23" s="165"/>
      <c r="K23" s="165">
        <v>1209138</v>
      </c>
      <c r="L23" s="165"/>
      <c r="M23" s="165"/>
      <c r="N23" s="165">
        <v>807481</v>
      </c>
      <c r="O23" s="165"/>
      <c r="P23" s="165">
        <v>587365</v>
      </c>
      <c r="Q23" s="156">
        <f t="shared" si="12"/>
        <v>2603984</v>
      </c>
      <c r="R23" s="162">
        <f t="shared" si="13"/>
        <v>2603984</v>
      </c>
      <c r="S23" s="155"/>
      <c r="T23" s="156">
        <f t="shared" si="14"/>
        <v>2603984</v>
      </c>
      <c r="U23" s="162"/>
      <c r="V23" s="166"/>
      <c r="W23" s="158">
        <f t="shared" si="15"/>
        <v>0</v>
      </c>
      <c r="X23" s="162"/>
      <c r="Y23" s="159">
        <f t="shared" si="16"/>
        <v>0</v>
      </c>
      <c r="Z23" s="162"/>
      <c r="AA23" s="159">
        <f t="shared" si="17"/>
        <v>0</v>
      </c>
      <c r="AB23" s="162"/>
      <c r="AC23" s="159">
        <f t="shared" si="18"/>
        <v>0</v>
      </c>
      <c r="AD23" s="153">
        <f t="shared" si="19"/>
        <v>2603984</v>
      </c>
      <c r="AE23" s="155"/>
      <c r="AF23" s="153">
        <f t="shared" si="20"/>
        <v>2603984</v>
      </c>
    </row>
    <row r="24" spans="1:32" s="160" customFormat="1" ht="15" customHeight="1" x14ac:dyDescent="0.15">
      <c r="A24" s="161" t="s">
        <v>118</v>
      </c>
      <c r="B24" s="163"/>
      <c r="C24" s="164">
        <v>3112471</v>
      </c>
      <c r="D24" s="165">
        <v>1413897</v>
      </c>
      <c r="E24" s="155">
        <f t="shared" si="11"/>
        <v>4526368</v>
      </c>
      <c r="F24" s="165">
        <v>24513</v>
      </c>
      <c r="G24" s="165">
        <v>135700</v>
      </c>
      <c r="H24" s="165">
        <v>1413</v>
      </c>
      <c r="I24" s="165">
        <v>307650</v>
      </c>
      <c r="J24" s="165">
        <v>34288</v>
      </c>
      <c r="K24" s="165"/>
      <c r="L24" s="165">
        <v>7289</v>
      </c>
      <c r="M24" s="165"/>
      <c r="N24" s="165"/>
      <c r="O24" s="165">
        <v>42060</v>
      </c>
      <c r="P24" s="165"/>
      <c r="Q24" s="156">
        <f t="shared" si="12"/>
        <v>552913</v>
      </c>
      <c r="R24" s="162">
        <f t="shared" si="13"/>
        <v>5079281</v>
      </c>
      <c r="S24" s="155">
        <v>-26218</v>
      </c>
      <c r="T24" s="156">
        <f t="shared" si="14"/>
        <v>5053063</v>
      </c>
      <c r="U24" s="162"/>
      <c r="V24" s="166"/>
      <c r="W24" s="158">
        <f t="shared" si="15"/>
        <v>0</v>
      </c>
      <c r="X24" s="162"/>
      <c r="Y24" s="159">
        <f t="shared" si="16"/>
        <v>0</v>
      </c>
      <c r="Z24" s="162">
        <v>1073</v>
      </c>
      <c r="AA24" s="159">
        <f t="shared" si="17"/>
        <v>1073</v>
      </c>
      <c r="AB24" s="162">
        <v>216971</v>
      </c>
      <c r="AC24" s="159">
        <f t="shared" si="18"/>
        <v>216971</v>
      </c>
      <c r="AD24" s="153">
        <f t="shared" si="19"/>
        <v>5271107</v>
      </c>
      <c r="AE24" s="155"/>
      <c r="AF24" s="153">
        <f t="shared" si="20"/>
        <v>5271107</v>
      </c>
    </row>
    <row r="25" spans="1:32" s="160" customFormat="1" ht="15" customHeight="1" x14ac:dyDescent="0.15">
      <c r="A25" s="161" t="s">
        <v>119</v>
      </c>
      <c r="B25" s="163">
        <v>1237779</v>
      </c>
      <c r="C25" s="164">
        <v>9572</v>
      </c>
      <c r="D25" s="165">
        <v>12443</v>
      </c>
      <c r="E25" s="155">
        <f t="shared" si="11"/>
        <v>22015</v>
      </c>
      <c r="F25" s="165"/>
      <c r="G25" s="165"/>
      <c r="H25" s="165"/>
      <c r="I25" s="165"/>
      <c r="J25" s="165">
        <v>73</v>
      </c>
      <c r="K25" s="165">
        <v>17067</v>
      </c>
      <c r="L25" s="165"/>
      <c r="M25" s="165">
        <v>2007</v>
      </c>
      <c r="N25" s="165">
        <v>3333</v>
      </c>
      <c r="O25" s="165"/>
      <c r="P25" s="165"/>
      <c r="Q25" s="156">
        <f t="shared" si="12"/>
        <v>22480</v>
      </c>
      <c r="R25" s="162">
        <f t="shared" si="13"/>
        <v>1282274</v>
      </c>
      <c r="S25" s="155"/>
      <c r="T25" s="156">
        <f t="shared" si="14"/>
        <v>1282274</v>
      </c>
      <c r="U25" s="162">
        <v>451</v>
      </c>
      <c r="V25" s="166">
        <v>7104</v>
      </c>
      <c r="W25" s="158">
        <f t="shared" si="15"/>
        <v>7555</v>
      </c>
      <c r="X25" s="162"/>
      <c r="Y25" s="159">
        <f t="shared" si="16"/>
        <v>0</v>
      </c>
      <c r="Z25" s="162">
        <v>112</v>
      </c>
      <c r="AA25" s="159">
        <f t="shared" si="17"/>
        <v>112</v>
      </c>
      <c r="AB25" s="162"/>
      <c r="AC25" s="159">
        <f t="shared" si="18"/>
        <v>0</v>
      </c>
      <c r="AD25" s="153">
        <f t="shared" si="19"/>
        <v>1289941</v>
      </c>
      <c r="AE25" s="155">
        <v>-392</v>
      </c>
      <c r="AF25" s="153">
        <f t="shared" si="20"/>
        <v>1289549</v>
      </c>
    </row>
    <row r="26" spans="1:32" s="160" customFormat="1" ht="15" customHeight="1" x14ac:dyDescent="0.15">
      <c r="A26" s="161" t="s">
        <v>120</v>
      </c>
      <c r="B26" s="163">
        <v>2090900</v>
      </c>
      <c r="C26" s="164"/>
      <c r="D26" s="165"/>
      <c r="E26" s="155">
        <f t="shared" si="11"/>
        <v>0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56">
        <f t="shared" si="12"/>
        <v>0</v>
      </c>
      <c r="R26" s="162">
        <f t="shared" si="13"/>
        <v>2090900</v>
      </c>
      <c r="S26" s="155"/>
      <c r="T26" s="156">
        <f t="shared" si="14"/>
        <v>2090900</v>
      </c>
      <c r="U26" s="162"/>
      <c r="V26" s="166"/>
      <c r="W26" s="158">
        <f t="shared" si="15"/>
        <v>0</v>
      </c>
      <c r="X26" s="162"/>
      <c r="Y26" s="159">
        <f t="shared" si="16"/>
        <v>0</v>
      </c>
      <c r="Z26" s="162"/>
      <c r="AA26" s="159">
        <f t="shared" si="17"/>
        <v>0</v>
      </c>
      <c r="AB26" s="162"/>
      <c r="AC26" s="159">
        <f t="shared" si="18"/>
        <v>0</v>
      </c>
      <c r="AD26" s="153">
        <f t="shared" si="19"/>
        <v>2090900</v>
      </c>
      <c r="AE26" s="155"/>
      <c r="AF26" s="153">
        <f t="shared" si="20"/>
        <v>2090900</v>
      </c>
    </row>
    <row r="27" spans="1:32" s="160" customFormat="1" ht="15" customHeight="1" x14ac:dyDescent="0.15">
      <c r="A27" s="161" t="s">
        <v>121</v>
      </c>
      <c r="B27" s="163"/>
      <c r="C27" s="164"/>
      <c r="D27" s="165"/>
      <c r="E27" s="155">
        <f t="shared" si="11"/>
        <v>0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56">
        <f t="shared" si="12"/>
        <v>0</v>
      </c>
      <c r="R27" s="162">
        <f t="shared" si="13"/>
        <v>0</v>
      </c>
      <c r="S27" s="155"/>
      <c r="T27" s="156">
        <f t="shared" si="14"/>
        <v>0</v>
      </c>
      <c r="U27" s="162"/>
      <c r="V27" s="166"/>
      <c r="W27" s="158">
        <f t="shared" si="15"/>
        <v>0</v>
      </c>
      <c r="X27" s="162"/>
      <c r="Y27" s="159">
        <f t="shared" si="16"/>
        <v>0</v>
      </c>
      <c r="Z27" s="162"/>
      <c r="AA27" s="159">
        <f t="shared" si="17"/>
        <v>0</v>
      </c>
      <c r="AB27" s="162"/>
      <c r="AC27" s="159">
        <f t="shared" si="18"/>
        <v>0</v>
      </c>
      <c r="AD27" s="153">
        <f t="shared" si="19"/>
        <v>0</v>
      </c>
      <c r="AE27" s="155"/>
      <c r="AF27" s="153">
        <f t="shared" si="20"/>
        <v>0</v>
      </c>
    </row>
    <row r="28" spans="1:32" s="160" customFormat="1" ht="15" customHeight="1" x14ac:dyDescent="0.15">
      <c r="A28" s="161" t="s">
        <v>122</v>
      </c>
      <c r="B28" s="163"/>
      <c r="C28" s="164"/>
      <c r="D28" s="165"/>
      <c r="E28" s="155">
        <f t="shared" si="11"/>
        <v>0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56">
        <f t="shared" si="12"/>
        <v>0</v>
      </c>
      <c r="R28" s="162">
        <f t="shared" si="13"/>
        <v>0</v>
      </c>
      <c r="S28" s="155"/>
      <c r="T28" s="156">
        <f>SUM(R28:S28)</f>
        <v>0</v>
      </c>
      <c r="U28" s="162"/>
      <c r="V28" s="166"/>
      <c r="W28" s="158">
        <f t="shared" si="15"/>
        <v>0</v>
      </c>
      <c r="X28" s="162"/>
      <c r="Y28" s="159">
        <f>SUM(X28:X28)</f>
        <v>0</v>
      </c>
      <c r="Z28" s="162"/>
      <c r="AA28" s="159">
        <f>SUM(Z28:Z28)</f>
        <v>0</v>
      </c>
      <c r="AB28" s="162"/>
      <c r="AC28" s="159">
        <f t="shared" si="18"/>
        <v>0</v>
      </c>
      <c r="AD28" s="153">
        <f t="shared" si="19"/>
        <v>0</v>
      </c>
      <c r="AE28" s="155"/>
      <c r="AF28" s="153">
        <f>SUM(AD28:AE28)</f>
        <v>0</v>
      </c>
    </row>
    <row r="29" spans="1:32" s="160" customFormat="1" ht="15" customHeight="1" x14ac:dyDescent="0.15">
      <c r="A29" s="161" t="s">
        <v>123</v>
      </c>
      <c r="B29" s="163">
        <v>3361</v>
      </c>
      <c r="C29" s="164"/>
      <c r="D29" s="165"/>
      <c r="E29" s="155">
        <f t="shared" si="11"/>
        <v>0</v>
      </c>
      <c r="F29" s="165"/>
      <c r="G29" s="165"/>
      <c r="H29" s="165"/>
      <c r="I29" s="165"/>
      <c r="J29" s="165"/>
      <c r="K29" s="165"/>
      <c r="L29" s="165"/>
      <c r="M29" s="165"/>
      <c r="N29" s="165">
        <v>10945</v>
      </c>
      <c r="O29" s="165"/>
      <c r="P29" s="165"/>
      <c r="Q29" s="156">
        <f t="shared" si="12"/>
        <v>10945</v>
      </c>
      <c r="R29" s="162">
        <f t="shared" si="13"/>
        <v>14306</v>
      </c>
      <c r="S29" s="155"/>
      <c r="T29" s="156">
        <f t="shared" si="14"/>
        <v>14306</v>
      </c>
      <c r="U29" s="162"/>
      <c r="V29" s="166">
        <v>52186</v>
      </c>
      <c r="W29" s="158">
        <f t="shared" si="15"/>
        <v>52186</v>
      </c>
      <c r="X29" s="162"/>
      <c r="Y29" s="159">
        <f t="shared" si="16"/>
        <v>0</v>
      </c>
      <c r="Z29" s="162"/>
      <c r="AA29" s="159">
        <f t="shared" si="17"/>
        <v>0</v>
      </c>
      <c r="AB29" s="162"/>
      <c r="AC29" s="159">
        <f t="shared" si="18"/>
        <v>0</v>
      </c>
      <c r="AD29" s="153">
        <f t="shared" si="19"/>
        <v>66492</v>
      </c>
      <c r="AE29" s="155"/>
      <c r="AF29" s="153">
        <f t="shared" si="20"/>
        <v>66492</v>
      </c>
    </row>
    <row r="30" spans="1:32" s="160" customFormat="1" ht="15" customHeight="1" x14ac:dyDescent="0.15">
      <c r="A30" s="161" t="s">
        <v>124</v>
      </c>
      <c r="B30" s="163"/>
      <c r="C30" s="164"/>
      <c r="D30" s="165">
        <v>247</v>
      </c>
      <c r="E30" s="155">
        <f t="shared" si="11"/>
        <v>247</v>
      </c>
      <c r="F30" s="165">
        <v>50786</v>
      </c>
      <c r="G30" s="165">
        <v>875649</v>
      </c>
      <c r="H30" s="165">
        <v>426587</v>
      </c>
      <c r="I30" s="165">
        <v>513182</v>
      </c>
      <c r="J30" s="165">
        <v>884</v>
      </c>
      <c r="K30" s="165">
        <v>330554</v>
      </c>
      <c r="L30" s="165"/>
      <c r="M30" s="165">
        <v>10086</v>
      </c>
      <c r="N30" s="165">
        <v>679426</v>
      </c>
      <c r="O30" s="165">
        <v>6348</v>
      </c>
      <c r="P30" s="165">
        <v>185217</v>
      </c>
      <c r="Q30" s="156">
        <f t="shared" si="12"/>
        <v>3078719</v>
      </c>
      <c r="R30" s="162">
        <f t="shared" si="13"/>
        <v>3078966</v>
      </c>
      <c r="S30" s="155">
        <v>-3078966</v>
      </c>
      <c r="T30" s="156">
        <f t="shared" si="14"/>
        <v>0</v>
      </c>
      <c r="U30" s="162"/>
      <c r="V30" s="166"/>
      <c r="W30" s="158">
        <f t="shared" si="15"/>
        <v>0</v>
      </c>
      <c r="X30" s="162"/>
      <c r="Y30" s="159">
        <f t="shared" si="16"/>
        <v>0</v>
      </c>
      <c r="Z30" s="162"/>
      <c r="AA30" s="159">
        <f t="shared" si="17"/>
        <v>0</v>
      </c>
      <c r="AB30" s="162">
        <v>21775</v>
      </c>
      <c r="AC30" s="159">
        <f t="shared" si="18"/>
        <v>21775</v>
      </c>
      <c r="AD30" s="153">
        <f t="shared" si="19"/>
        <v>21775</v>
      </c>
      <c r="AE30" s="155">
        <v>-21775</v>
      </c>
      <c r="AF30" s="153">
        <f t="shared" si="20"/>
        <v>0</v>
      </c>
    </row>
    <row r="31" spans="1:32" s="160" customFormat="1" ht="15" customHeight="1" x14ac:dyDescent="0.15">
      <c r="A31" s="161" t="s">
        <v>125</v>
      </c>
      <c r="B31" s="163">
        <v>12940</v>
      </c>
      <c r="C31" s="164">
        <v>1490</v>
      </c>
      <c r="D31" s="165"/>
      <c r="E31" s="155">
        <f t="shared" si="11"/>
        <v>1490</v>
      </c>
      <c r="F31" s="165">
        <v>2</v>
      </c>
      <c r="G31" s="165"/>
      <c r="H31" s="165"/>
      <c r="I31" s="165">
        <v>611</v>
      </c>
      <c r="J31" s="165"/>
      <c r="K31" s="165"/>
      <c r="L31" s="165">
        <v>21</v>
      </c>
      <c r="M31" s="165"/>
      <c r="N31" s="165"/>
      <c r="O31" s="165"/>
      <c r="P31" s="165">
        <v>20258</v>
      </c>
      <c r="Q31" s="156">
        <f t="shared" si="12"/>
        <v>20892</v>
      </c>
      <c r="R31" s="162">
        <f t="shared" si="13"/>
        <v>35322</v>
      </c>
      <c r="S31" s="155">
        <v>-8997</v>
      </c>
      <c r="T31" s="156">
        <f t="shared" si="14"/>
        <v>26325</v>
      </c>
      <c r="U31" s="162"/>
      <c r="V31" s="166">
        <v>833</v>
      </c>
      <c r="W31" s="158">
        <f t="shared" si="15"/>
        <v>833</v>
      </c>
      <c r="X31" s="162"/>
      <c r="Y31" s="159">
        <f t="shared" si="16"/>
        <v>0</v>
      </c>
      <c r="Z31" s="162">
        <v>5</v>
      </c>
      <c r="AA31" s="159">
        <f t="shared" si="17"/>
        <v>5</v>
      </c>
      <c r="AB31" s="162">
        <v>148</v>
      </c>
      <c r="AC31" s="159">
        <f t="shared" si="18"/>
        <v>148</v>
      </c>
      <c r="AD31" s="153">
        <f t="shared" si="19"/>
        <v>27311</v>
      </c>
      <c r="AE31" s="155">
        <v>-18651</v>
      </c>
      <c r="AF31" s="153">
        <f t="shared" si="20"/>
        <v>8660</v>
      </c>
    </row>
    <row r="32" spans="1:32" s="160" customFormat="1" ht="16.5" customHeight="1" x14ac:dyDescent="0.15">
      <c r="A32" s="167" t="s">
        <v>126</v>
      </c>
      <c r="B32" s="163">
        <f t="shared" ref="B32:AE32" si="21">SUBTOTAL(9,B18:B31)</f>
        <v>22128059</v>
      </c>
      <c r="C32" s="164">
        <f t="shared" si="21"/>
        <v>3136342</v>
      </c>
      <c r="D32" s="165">
        <f t="shared" si="21"/>
        <v>1444982</v>
      </c>
      <c r="E32" s="165">
        <f t="shared" si="21"/>
        <v>4581324</v>
      </c>
      <c r="F32" s="165">
        <f t="shared" si="21"/>
        <v>75301</v>
      </c>
      <c r="G32" s="165">
        <f t="shared" si="21"/>
        <v>1011349</v>
      </c>
      <c r="H32" s="165">
        <f t="shared" si="21"/>
        <v>428000</v>
      </c>
      <c r="I32" s="165">
        <f t="shared" si="21"/>
        <v>839049</v>
      </c>
      <c r="J32" s="165">
        <f t="shared" si="21"/>
        <v>35245</v>
      </c>
      <c r="K32" s="165">
        <f t="shared" si="21"/>
        <v>6354911</v>
      </c>
      <c r="L32" s="165">
        <f t="shared" si="21"/>
        <v>7310</v>
      </c>
      <c r="M32" s="165">
        <f t="shared" si="21"/>
        <v>13094</v>
      </c>
      <c r="N32" s="165">
        <f t="shared" si="21"/>
        <v>4609977</v>
      </c>
      <c r="O32" s="165">
        <f t="shared" si="21"/>
        <v>48408</v>
      </c>
      <c r="P32" s="165">
        <f t="shared" si="21"/>
        <v>792840</v>
      </c>
      <c r="Q32" s="168">
        <f t="shared" si="21"/>
        <v>14215484</v>
      </c>
      <c r="R32" s="162">
        <f t="shared" si="21"/>
        <v>40924867</v>
      </c>
      <c r="S32" s="165">
        <f t="shared" si="21"/>
        <v>-3114181</v>
      </c>
      <c r="T32" s="168">
        <f t="shared" si="21"/>
        <v>37810686</v>
      </c>
      <c r="U32" s="162">
        <f t="shared" si="21"/>
        <v>389185</v>
      </c>
      <c r="V32" s="166">
        <f>SUBTOTAL(9,V18:V31)</f>
        <v>7123125</v>
      </c>
      <c r="W32" s="166">
        <f t="shared" si="21"/>
        <v>7512310</v>
      </c>
      <c r="X32" s="162">
        <f t="shared" si="21"/>
        <v>0</v>
      </c>
      <c r="Y32" s="169">
        <f t="shared" si="21"/>
        <v>0</v>
      </c>
      <c r="Z32" s="162">
        <f>SUBTOTAL(9,Z18:Z31)</f>
        <v>1190</v>
      </c>
      <c r="AA32" s="169">
        <f>SUBTOTAL(9,AA18:AA31)</f>
        <v>1190</v>
      </c>
      <c r="AB32" s="162">
        <f t="shared" si="21"/>
        <v>238894</v>
      </c>
      <c r="AC32" s="169">
        <f t="shared" si="21"/>
        <v>238894</v>
      </c>
      <c r="AD32" s="163">
        <f t="shared" si="21"/>
        <v>45563080</v>
      </c>
      <c r="AE32" s="163">
        <f t="shared" si="21"/>
        <v>-1619545</v>
      </c>
      <c r="AF32" s="153">
        <f t="shared" si="20"/>
        <v>43943535</v>
      </c>
    </row>
    <row r="33" spans="1:32" s="160" customFormat="1" ht="16.5" customHeight="1" x14ac:dyDescent="0.15">
      <c r="A33" s="167" t="s">
        <v>127</v>
      </c>
      <c r="B33" s="163">
        <f t="shared" ref="B33:AF33" si="22">B32-B16</f>
        <v>4717767</v>
      </c>
      <c r="C33" s="164">
        <f t="shared" si="22"/>
        <v>254923</v>
      </c>
      <c r="D33" s="165">
        <f t="shared" si="22"/>
        <v>489501</v>
      </c>
      <c r="E33" s="165">
        <f t="shared" si="22"/>
        <v>744424</v>
      </c>
      <c r="F33" s="165">
        <f t="shared" si="22"/>
        <v>73117</v>
      </c>
      <c r="G33" s="165">
        <f t="shared" si="22"/>
        <v>1005612</v>
      </c>
      <c r="H33" s="165">
        <f t="shared" si="22"/>
        <v>424566</v>
      </c>
      <c r="I33" s="165">
        <f t="shared" si="22"/>
        <v>403473</v>
      </c>
      <c r="J33" s="165">
        <f t="shared" si="22"/>
        <v>0</v>
      </c>
      <c r="K33" s="165">
        <f t="shared" si="22"/>
        <v>-4237</v>
      </c>
      <c r="L33" s="165">
        <f t="shared" si="22"/>
        <v>-1166</v>
      </c>
      <c r="M33" s="165">
        <f t="shared" si="22"/>
        <v>0</v>
      </c>
      <c r="N33" s="165">
        <f t="shared" si="22"/>
        <v>6975</v>
      </c>
      <c r="O33" s="165">
        <f t="shared" si="22"/>
        <v>0</v>
      </c>
      <c r="P33" s="165">
        <f t="shared" si="22"/>
        <v>-9256</v>
      </c>
      <c r="Q33" s="168">
        <f t="shared" si="22"/>
        <v>1899084</v>
      </c>
      <c r="R33" s="162">
        <f t="shared" si="22"/>
        <v>7361275</v>
      </c>
      <c r="S33" s="165">
        <f t="shared" si="22"/>
        <v>-409333</v>
      </c>
      <c r="T33" s="168">
        <f t="shared" si="22"/>
        <v>6951942</v>
      </c>
      <c r="U33" s="162">
        <f t="shared" si="22"/>
        <v>821</v>
      </c>
      <c r="V33" s="166">
        <f>V32-V16</f>
        <v>166703</v>
      </c>
      <c r="W33" s="166">
        <f t="shared" si="22"/>
        <v>167524</v>
      </c>
      <c r="X33" s="162">
        <f t="shared" si="22"/>
        <v>0</v>
      </c>
      <c r="Y33" s="169">
        <f t="shared" si="22"/>
        <v>0</v>
      </c>
      <c r="Z33" s="162">
        <f>Z32-Z16</f>
        <v>735</v>
      </c>
      <c r="AA33" s="169">
        <f>AA32-AA16</f>
        <v>735</v>
      </c>
      <c r="AB33" s="162">
        <f t="shared" si="22"/>
        <v>2310</v>
      </c>
      <c r="AC33" s="169">
        <f t="shared" si="22"/>
        <v>2310</v>
      </c>
      <c r="AD33" s="163">
        <f t="shared" si="22"/>
        <v>7122511</v>
      </c>
      <c r="AE33" s="163">
        <f t="shared" si="22"/>
        <v>172567</v>
      </c>
      <c r="AF33" s="153">
        <f t="shared" si="22"/>
        <v>7295078</v>
      </c>
    </row>
    <row r="34" spans="1:32" s="178" customFormat="1" ht="7.5" customHeight="1" x14ac:dyDescent="0.15">
      <c r="A34" s="179"/>
      <c r="B34" s="171"/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4"/>
      <c r="R34" s="175"/>
      <c r="S34" s="173"/>
      <c r="T34" s="174"/>
      <c r="U34" s="175"/>
      <c r="V34" s="176"/>
      <c r="W34" s="176"/>
      <c r="X34" s="175"/>
      <c r="Y34" s="177"/>
      <c r="Z34" s="175"/>
      <c r="AA34" s="177"/>
      <c r="AB34" s="175"/>
      <c r="AC34" s="177"/>
      <c r="AD34" s="171"/>
      <c r="AE34" s="171"/>
      <c r="AF34" s="180"/>
    </row>
    <row r="35" spans="1:32" s="151" customFormat="1" ht="24.75" customHeight="1" x14ac:dyDescent="0.15">
      <c r="A35" s="181" t="s">
        <v>128</v>
      </c>
      <c r="B35" s="149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50"/>
      <c r="R35" s="184"/>
      <c r="S35" s="183"/>
      <c r="T35" s="150"/>
      <c r="U35" s="183"/>
      <c r="V35" s="183"/>
      <c r="W35" s="150"/>
      <c r="X35" s="184"/>
      <c r="Y35" s="148"/>
      <c r="Z35" s="184"/>
      <c r="AA35" s="148"/>
      <c r="AB35" s="184"/>
      <c r="AC35" s="150"/>
      <c r="AD35" s="149"/>
      <c r="AE35" s="150"/>
      <c r="AF35" s="150"/>
    </row>
    <row r="36" spans="1:32" s="160" customFormat="1" ht="15" customHeight="1" x14ac:dyDescent="0.15">
      <c r="A36" s="152" t="s">
        <v>129</v>
      </c>
      <c r="B36" s="153">
        <v>1533044</v>
      </c>
      <c r="C36" s="154">
        <v>168491</v>
      </c>
      <c r="D36" s="155">
        <v>507767</v>
      </c>
      <c r="E36" s="155">
        <f t="shared" ref="E36:E42" si="23">SUM(C36:D36)</f>
        <v>676258</v>
      </c>
      <c r="F36" s="155"/>
      <c r="G36" s="155"/>
      <c r="H36" s="155"/>
      <c r="I36" s="155">
        <v>295765</v>
      </c>
      <c r="J36" s="155"/>
      <c r="K36" s="155"/>
      <c r="L36" s="155"/>
      <c r="M36" s="155"/>
      <c r="N36" s="155"/>
      <c r="O36" s="155"/>
      <c r="P36" s="155"/>
      <c r="Q36" s="156">
        <f t="shared" ref="Q36:Q42" si="24">SUM(F36:P36)</f>
        <v>295765</v>
      </c>
      <c r="R36" s="157">
        <f t="shared" ref="R36:R42" si="25">SUM(B36,E36,Q36)</f>
        <v>2505067</v>
      </c>
      <c r="S36" s="155"/>
      <c r="T36" s="156">
        <f t="shared" ref="T36:T42" si="26">SUM(R36:S36)</f>
        <v>2505067</v>
      </c>
      <c r="U36" s="157">
        <v>3236</v>
      </c>
      <c r="V36" s="158"/>
      <c r="W36" s="156">
        <f t="shared" ref="W36:W42" si="27">SUM(U36:V36)</f>
        <v>3236</v>
      </c>
      <c r="X36" s="157"/>
      <c r="Y36" s="159">
        <f t="shared" ref="Y36:Y42" si="28">SUM(X36:X36)</f>
        <v>0</v>
      </c>
      <c r="Z36" s="157">
        <v>9</v>
      </c>
      <c r="AA36" s="159">
        <f t="shared" ref="AA36:AA42" si="29">SUM(Z36:Z36)</f>
        <v>9</v>
      </c>
      <c r="AB36" s="157"/>
      <c r="AC36" s="156">
        <f t="shared" ref="AC36:AC42" si="30">SUM(AB36:AB36)</f>
        <v>0</v>
      </c>
      <c r="AD36" s="153">
        <f t="shared" ref="AD36:AD42" si="31">SUM(T36,W36,Y36,AA36,AC36)</f>
        <v>2508312</v>
      </c>
      <c r="AE36" s="155"/>
      <c r="AF36" s="153">
        <f t="shared" ref="AF36:AF42" si="32">SUM(AD36:AE36)</f>
        <v>2508312</v>
      </c>
    </row>
    <row r="37" spans="1:32" s="160" customFormat="1" ht="15" customHeight="1" x14ac:dyDescent="0.15">
      <c r="A37" s="161" t="s">
        <v>130</v>
      </c>
      <c r="B37" s="153">
        <v>311016</v>
      </c>
      <c r="C37" s="154"/>
      <c r="D37" s="155"/>
      <c r="E37" s="155">
        <f t="shared" si="23"/>
        <v>0</v>
      </c>
      <c r="F37" s="155"/>
      <c r="G37" s="155"/>
      <c r="H37" s="155"/>
      <c r="I37" s="155">
        <v>2727</v>
      </c>
      <c r="J37" s="155"/>
      <c r="K37" s="155"/>
      <c r="L37" s="155"/>
      <c r="M37" s="155"/>
      <c r="N37" s="155"/>
      <c r="O37" s="155"/>
      <c r="P37" s="155"/>
      <c r="Q37" s="156">
        <f t="shared" si="24"/>
        <v>2727</v>
      </c>
      <c r="R37" s="162">
        <f t="shared" si="25"/>
        <v>313743</v>
      </c>
      <c r="S37" s="155"/>
      <c r="T37" s="156">
        <f t="shared" si="26"/>
        <v>313743</v>
      </c>
      <c r="U37" s="157"/>
      <c r="V37" s="158"/>
      <c r="W37" s="156">
        <f t="shared" si="27"/>
        <v>0</v>
      </c>
      <c r="X37" s="157"/>
      <c r="Y37" s="159">
        <f t="shared" si="28"/>
        <v>0</v>
      </c>
      <c r="Z37" s="157"/>
      <c r="AA37" s="159">
        <f t="shared" si="29"/>
        <v>0</v>
      </c>
      <c r="AB37" s="157"/>
      <c r="AC37" s="156">
        <f t="shared" si="30"/>
        <v>0</v>
      </c>
      <c r="AD37" s="153">
        <f t="shared" si="31"/>
        <v>313743</v>
      </c>
      <c r="AE37" s="155"/>
      <c r="AF37" s="153">
        <f t="shared" si="32"/>
        <v>313743</v>
      </c>
    </row>
    <row r="38" spans="1:32" s="160" customFormat="1" ht="15" customHeight="1" x14ac:dyDescent="0.15">
      <c r="A38" s="161" t="s">
        <v>131</v>
      </c>
      <c r="B38" s="163">
        <v>7209</v>
      </c>
      <c r="C38" s="164"/>
      <c r="D38" s="165"/>
      <c r="E38" s="155">
        <f t="shared" si="23"/>
        <v>0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56">
        <f t="shared" si="24"/>
        <v>0</v>
      </c>
      <c r="R38" s="162">
        <f t="shared" si="25"/>
        <v>7209</v>
      </c>
      <c r="S38" s="155">
        <v>-7209</v>
      </c>
      <c r="T38" s="156">
        <f t="shared" si="26"/>
        <v>0</v>
      </c>
      <c r="U38" s="162"/>
      <c r="V38" s="166"/>
      <c r="W38" s="156">
        <f t="shared" si="27"/>
        <v>0</v>
      </c>
      <c r="X38" s="162"/>
      <c r="Y38" s="159">
        <f t="shared" si="28"/>
        <v>0</v>
      </c>
      <c r="Z38" s="162"/>
      <c r="AA38" s="159">
        <f t="shared" si="29"/>
        <v>0</v>
      </c>
      <c r="AB38" s="162"/>
      <c r="AC38" s="156">
        <f t="shared" si="30"/>
        <v>0</v>
      </c>
      <c r="AD38" s="153">
        <f t="shared" si="31"/>
        <v>0</v>
      </c>
      <c r="AE38" s="155"/>
      <c r="AF38" s="153">
        <f t="shared" si="32"/>
        <v>0</v>
      </c>
    </row>
    <row r="39" spans="1:32" s="160" customFormat="1" ht="15" customHeight="1" x14ac:dyDescent="0.15">
      <c r="A39" s="161" t="s">
        <v>132</v>
      </c>
      <c r="B39" s="163"/>
      <c r="C39" s="164"/>
      <c r="D39" s="165"/>
      <c r="E39" s="155">
        <f t="shared" si="23"/>
        <v>0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56">
        <f t="shared" si="24"/>
        <v>0</v>
      </c>
      <c r="R39" s="162">
        <f t="shared" si="25"/>
        <v>0</v>
      </c>
      <c r="S39" s="155"/>
      <c r="T39" s="156">
        <f t="shared" si="26"/>
        <v>0</v>
      </c>
      <c r="U39" s="162"/>
      <c r="V39" s="166"/>
      <c r="W39" s="156">
        <f t="shared" si="27"/>
        <v>0</v>
      </c>
      <c r="X39" s="162"/>
      <c r="Y39" s="159">
        <f t="shared" si="28"/>
        <v>0</v>
      </c>
      <c r="Z39" s="162"/>
      <c r="AA39" s="159">
        <f t="shared" si="29"/>
        <v>0</v>
      </c>
      <c r="AB39" s="162"/>
      <c r="AC39" s="156">
        <f t="shared" si="30"/>
        <v>0</v>
      </c>
      <c r="AD39" s="153">
        <f t="shared" si="31"/>
        <v>0</v>
      </c>
      <c r="AE39" s="155"/>
      <c r="AF39" s="153">
        <f t="shared" si="32"/>
        <v>0</v>
      </c>
    </row>
    <row r="40" spans="1:32" s="160" customFormat="1" ht="15" customHeight="1" x14ac:dyDescent="0.15">
      <c r="A40" s="161" t="s">
        <v>133</v>
      </c>
      <c r="B40" s="163"/>
      <c r="C40" s="164"/>
      <c r="D40" s="165"/>
      <c r="E40" s="155">
        <f t="shared" si="23"/>
        <v>0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56">
        <f t="shared" si="24"/>
        <v>0</v>
      </c>
      <c r="R40" s="162">
        <f t="shared" si="25"/>
        <v>0</v>
      </c>
      <c r="S40" s="155"/>
      <c r="T40" s="156">
        <f t="shared" si="26"/>
        <v>0</v>
      </c>
      <c r="U40" s="162"/>
      <c r="V40" s="166"/>
      <c r="W40" s="156">
        <f t="shared" si="27"/>
        <v>0</v>
      </c>
      <c r="X40" s="162"/>
      <c r="Y40" s="159">
        <f t="shared" si="28"/>
        <v>0</v>
      </c>
      <c r="Z40" s="162"/>
      <c r="AA40" s="159">
        <f t="shared" si="29"/>
        <v>0</v>
      </c>
      <c r="AB40" s="162"/>
      <c r="AC40" s="156">
        <f t="shared" si="30"/>
        <v>0</v>
      </c>
      <c r="AD40" s="153">
        <f t="shared" si="31"/>
        <v>0</v>
      </c>
      <c r="AE40" s="155"/>
      <c r="AF40" s="153">
        <f t="shared" si="32"/>
        <v>0</v>
      </c>
    </row>
    <row r="41" spans="1:32" s="160" customFormat="1" ht="15" customHeight="1" x14ac:dyDescent="0.15">
      <c r="A41" s="161" t="s">
        <v>134</v>
      </c>
      <c r="B41" s="163"/>
      <c r="C41" s="164"/>
      <c r="D41" s="165"/>
      <c r="E41" s="155">
        <f t="shared" si="23"/>
        <v>0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56">
        <f t="shared" si="24"/>
        <v>0</v>
      </c>
      <c r="R41" s="162">
        <f t="shared" si="25"/>
        <v>0</v>
      </c>
      <c r="S41" s="155"/>
      <c r="T41" s="156">
        <f t="shared" si="26"/>
        <v>0</v>
      </c>
      <c r="U41" s="162"/>
      <c r="V41" s="166"/>
      <c r="W41" s="156">
        <f t="shared" si="27"/>
        <v>0</v>
      </c>
      <c r="X41" s="162"/>
      <c r="Y41" s="159">
        <f t="shared" si="28"/>
        <v>0</v>
      </c>
      <c r="Z41" s="162"/>
      <c r="AA41" s="159">
        <f t="shared" si="29"/>
        <v>0</v>
      </c>
      <c r="AB41" s="162"/>
      <c r="AC41" s="156">
        <f t="shared" si="30"/>
        <v>0</v>
      </c>
      <c r="AD41" s="153">
        <f t="shared" si="31"/>
        <v>0</v>
      </c>
      <c r="AE41" s="155"/>
      <c r="AF41" s="153">
        <f t="shared" si="32"/>
        <v>0</v>
      </c>
    </row>
    <row r="42" spans="1:32" s="160" customFormat="1" ht="15" customHeight="1" x14ac:dyDescent="0.15">
      <c r="A42" s="161" t="s">
        <v>135</v>
      </c>
      <c r="B42" s="163"/>
      <c r="C42" s="164"/>
      <c r="D42" s="165"/>
      <c r="E42" s="155">
        <f t="shared" si="23"/>
        <v>0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56">
        <f t="shared" si="24"/>
        <v>0</v>
      </c>
      <c r="R42" s="162">
        <f t="shared" si="25"/>
        <v>0</v>
      </c>
      <c r="S42" s="155"/>
      <c r="T42" s="156">
        <f t="shared" si="26"/>
        <v>0</v>
      </c>
      <c r="U42" s="162"/>
      <c r="V42" s="166"/>
      <c r="W42" s="156">
        <f t="shared" si="27"/>
        <v>0</v>
      </c>
      <c r="X42" s="162"/>
      <c r="Y42" s="159">
        <f t="shared" si="28"/>
        <v>0</v>
      </c>
      <c r="Z42" s="162"/>
      <c r="AA42" s="159">
        <f t="shared" si="29"/>
        <v>0</v>
      </c>
      <c r="AB42" s="162"/>
      <c r="AC42" s="156">
        <f t="shared" si="30"/>
        <v>0</v>
      </c>
      <c r="AD42" s="153">
        <f t="shared" si="31"/>
        <v>0</v>
      </c>
      <c r="AE42" s="155"/>
      <c r="AF42" s="153">
        <f t="shared" si="32"/>
        <v>0</v>
      </c>
    </row>
    <row r="43" spans="1:32" s="160" customFormat="1" ht="16.5" customHeight="1" x14ac:dyDescent="0.15">
      <c r="A43" s="167" t="s">
        <v>112</v>
      </c>
      <c r="B43" s="163">
        <f t="shared" ref="B43:AF43" si="33">SUBTOTAL(9,B36:B42)</f>
        <v>1851269</v>
      </c>
      <c r="C43" s="164">
        <f t="shared" si="33"/>
        <v>168491</v>
      </c>
      <c r="D43" s="165">
        <f t="shared" si="33"/>
        <v>507767</v>
      </c>
      <c r="E43" s="165">
        <f t="shared" si="33"/>
        <v>676258</v>
      </c>
      <c r="F43" s="165">
        <f t="shared" si="33"/>
        <v>0</v>
      </c>
      <c r="G43" s="165">
        <f t="shared" si="33"/>
        <v>0</v>
      </c>
      <c r="H43" s="165">
        <f t="shared" si="33"/>
        <v>0</v>
      </c>
      <c r="I43" s="165">
        <f t="shared" si="33"/>
        <v>298492</v>
      </c>
      <c r="J43" s="165">
        <f t="shared" si="33"/>
        <v>0</v>
      </c>
      <c r="K43" s="165">
        <f t="shared" si="33"/>
        <v>0</v>
      </c>
      <c r="L43" s="165">
        <f t="shared" si="33"/>
        <v>0</v>
      </c>
      <c r="M43" s="165">
        <f t="shared" si="33"/>
        <v>0</v>
      </c>
      <c r="N43" s="165">
        <f t="shared" si="33"/>
        <v>0</v>
      </c>
      <c r="O43" s="165">
        <f t="shared" si="33"/>
        <v>0</v>
      </c>
      <c r="P43" s="165">
        <f t="shared" si="33"/>
        <v>0</v>
      </c>
      <c r="Q43" s="168">
        <f t="shared" si="33"/>
        <v>298492</v>
      </c>
      <c r="R43" s="162">
        <f t="shared" si="33"/>
        <v>2826019</v>
      </c>
      <c r="S43" s="165">
        <f t="shared" si="33"/>
        <v>-7209</v>
      </c>
      <c r="T43" s="168">
        <f t="shared" si="33"/>
        <v>2818810</v>
      </c>
      <c r="U43" s="162">
        <f t="shared" si="33"/>
        <v>3236</v>
      </c>
      <c r="V43" s="166">
        <f>SUBTOTAL(9,V36:V42)</f>
        <v>0</v>
      </c>
      <c r="W43" s="168">
        <f t="shared" si="33"/>
        <v>3236</v>
      </c>
      <c r="X43" s="162">
        <f t="shared" si="33"/>
        <v>0</v>
      </c>
      <c r="Y43" s="169">
        <f t="shared" si="33"/>
        <v>0</v>
      </c>
      <c r="Z43" s="162">
        <f>SUBTOTAL(9,Z36:Z42)</f>
        <v>9</v>
      </c>
      <c r="AA43" s="169">
        <f>SUBTOTAL(9,AA36:AA42)</f>
        <v>9</v>
      </c>
      <c r="AB43" s="162">
        <f t="shared" si="33"/>
        <v>0</v>
      </c>
      <c r="AC43" s="168">
        <f t="shared" si="33"/>
        <v>0</v>
      </c>
      <c r="AD43" s="163">
        <f t="shared" si="33"/>
        <v>2822055</v>
      </c>
      <c r="AE43" s="163">
        <f t="shared" si="33"/>
        <v>0</v>
      </c>
      <c r="AF43" s="163">
        <f t="shared" si="33"/>
        <v>2822055</v>
      </c>
    </row>
    <row r="44" spans="1:32" s="178" customFormat="1" ht="7.5" customHeight="1" x14ac:dyDescent="0.15">
      <c r="A44" s="170"/>
      <c r="B44" s="171"/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4"/>
      <c r="R44" s="175"/>
      <c r="S44" s="173"/>
      <c r="T44" s="174"/>
      <c r="U44" s="175"/>
      <c r="V44" s="176"/>
      <c r="W44" s="174"/>
      <c r="X44" s="175"/>
      <c r="Y44" s="177"/>
      <c r="Z44" s="175"/>
      <c r="AA44" s="177"/>
      <c r="AB44" s="175"/>
      <c r="AC44" s="174"/>
      <c r="AD44" s="171"/>
      <c r="AE44" s="171"/>
      <c r="AF44" s="171"/>
    </row>
    <row r="45" spans="1:32" s="160" customFormat="1" ht="15" customHeight="1" x14ac:dyDescent="0.15">
      <c r="A45" s="152" t="s">
        <v>115</v>
      </c>
      <c r="B45" s="153">
        <v>237860</v>
      </c>
      <c r="C45" s="154">
        <v>2160</v>
      </c>
      <c r="D45" s="155"/>
      <c r="E45" s="155">
        <f t="shared" ref="E45:E50" si="34">SUM(C45:D45)</f>
        <v>2160</v>
      </c>
      <c r="F45" s="155"/>
      <c r="G45" s="155"/>
      <c r="H45" s="155"/>
      <c r="I45" s="155">
        <v>116398</v>
      </c>
      <c r="J45" s="155"/>
      <c r="K45" s="155"/>
      <c r="L45" s="155"/>
      <c r="M45" s="155"/>
      <c r="N45" s="155"/>
      <c r="O45" s="155"/>
      <c r="P45" s="155"/>
      <c r="Q45" s="156">
        <f t="shared" ref="Q45:Q50" si="35">SUM(F45:P45)</f>
        <v>116398</v>
      </c>
      <c r="R45" s="157">
        <f t="shared" ref="R45:R50" si="36">SUM(B45,E45,Q45)</f>
        <v>356418</v>
      </c>
      <c r="S45" s="155"/>
      <c r="T45" s="156">
        <f t="shared" ref="T45:T50" si="37">SUM(R45:S45)</f>
        <v>356418</v>
      </c>
      <c r="U45" s="157"/>
      <c r="V45" s="158"/>
      <c r="W45" s="156">
        <f t="shared" ref="W45:W50" si="38">SUM(U45:V45)</f>
        <v>0</v>
      </c>
      <c r="X45" s="157"/>
      <c r="Y45" s="159">
        <f t="shared" ref="Y45:Y50" si="39">SUM(X45:X45)</f>
        <v>0</v>
      </c>
      <c r="Z45" s="157"/>
      <c r="AA45" s="159">
        <f t="shared" ref="AA45:AA50" si="40">SUM(Z45:Z45)</f>
        <v>0</v>
      </c>
      <c r="AB45" s="157"/>
      <c r="AC45" s="156">
        <f t="shared" ref="AC45:AC50" si="41">SUM(AB45:AB45)</f>
        <v>0</v>
      </c>
      <c r="AD45" s="153">
        <f t="shared" ref="AD45:AD50" si="42">SUM(T45,W45,Y45,AA45,AC45)</f>
        <v>356418</v>
      </c>
      <c r="AE45" s="155"/>
      <c r="AF45" s="153">
        <f t="shared" ref="AF45:AF51" si="43">SUM(AD45:AE45)</f>
        <v>356418</v>
      </c>
    </row>
    <row r="46" spans="1:32" s="160" customFormat="1" ht="15" customHeight="1" x14ac:dyDescent="0.15">
      <c r="A46" s="161" t="s">
        <v>120</v>
      </c>
      <c r="B46" s="163">
        <v>398600</v>
      </c>
      <c r="C46" s="164">
        <v>107700</v>
      </c>
      <c r="D46" s="165">
        <v>195000</v>
      </c>
      <c r="E46" s="155">
        <f t="shared" si="34"/>
        <v>302700</v>
      </c>
      <c r="F46" s="165"/>
      <c r="G46" s="165"/>
      <c r="H46" s="165"/>
      <c r="I46" s="165">
        <v>989000</v>
      </c>
      <c r="J46" s="165"/>
      <c r="K46" s="165"/>
      <c r="L46" s="165"/>
      <c r="M46" s="165"/>
      <c r="N46" s="165"/>
      <c r="O46" s="165"/>
      <c r="P46" s="165"/>
      <c r="Q46" s="156">
        <f t="shared" si="35"/>
        <v>989000</v>
      </c>
      <c r="R46" s="162">
        <f t="shared" si="36"/>
        <v>1690300</v>
      </c>
      <c r="S46" s="155"/>
      <c r="T46" s="156">
        <f t="shared" si="37"/>
        <v>1690300</v>
      </c>
      <c r="U46" s="162"/>
      <c r="V46" s="166"/>
      <c r="W46" s="156">
        <f t="shared" si="38"/>
        <v>0</v>
      </c>
      <c r="X46" s="162"/>
      <c r="Y46" s="159">
        <f t="shared" si="39"/>
        <v>0</v>
      </c>
      <c r="Z46" s="162"/>
      <c r="AA46" s="159">
        <f t="shared" si="40"/>
        <v>0</v>
      </c>
      <c r="AB46" s="162"/>
      <c r="AC46" s="156">
        <f t="shared" si="41"/>
        <v>0</v>
      </c>
      <c r="AD46" s="153">
        <f t="shared" si="42"/>
        <v>1690300</v>
      </c>
      <c r="AE46" s="155"/>
      <c r="AF46" s="153">
        <f t="shared" si="43"/>
        <v>1690300</v>
      </c>
    </row>
    <row r="47" spans="1:32" s="160" customFormat="1" ht="15" customHeight="1" x14ac:dyDescent="0.15">
      <c r="A47" s="161" t="s">
        <v>121</v>
      </c>
      <c r="B47" s="163"/>
      <c r="C47" s="164"/>
      <c r="D47" s="165"/>
      <c r="E47" s="155">
        <f t="shared" si="34"/>
        <v>0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56">
        <f t="shared" si="35"/>
        <v>0</v>
      </c>
      <c r="R47" s="162">
        <f t="shared" si="36"/>
        <v>0</v>
      </c>
      <c r="S47" s="155"/>
      <c r="T47" s="156">
        <f t="shared" si="37"/>
        <v>0</v>
      </c>
      <c r="U47" s="162"/>
      <c r="V47" s="166"/>
      <c r="W47" s="158">
        <f t="shared" si="38"/>
        <v>0</v>
      </c>
      <c r="X47" s="162"/>
      <c r="Y47" s="159">
        <f t="shared" si="39"/>
        <v>0</v>
      </c>
      <c r="Z47" s="162">
        <v>9</v>
      </c>
      <c r="AA47" s="159">
        <f t="shared" si="40"/>
        <v>9</v>
      </c>
      <c r="AB47" s="162"/>
      <c r="AC47" s="159">
        <f t="shared" si="41"/>
        <v>0</v>
      </c>
      <c r="AD47" s="153">
        <f t="shared" si="42"/>
        <v>9</v>
      </c>
      <c r="AE47" s="155">
        <v>-9</v>
      </c>
      <c r="AF47" s="153">
        <f t="shared" si="43"/>
        <v>0</v>
      </c>
    </row>
    <row r="48" spans="1:32" s="160" customFormat="1" ht="15" customHeight="1" x14ac:dyDescent="0.15">
      <c r="A48" s="161" t="s">
        <v>123</v>
      </c>
      <c r="B48" s="163">
        <v>1514</v>
      </c>
      <c r="C48" s="164"/>
      <c r="D48" s="165"/>
      <c r="E48" s="155">
        <f t="shared" si="34"/>
        <v>0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56">
        <f t="shared" si="35"/>
        <v>0</v>
      </c>
      <c r="R48" s="162">
        <f t="shared" si="36"/>
        <v>1514</v>
      </c>
      <c r="S48" s="155"/>
      <c r="T48" s="156">
        <f t="shared" si="37"/>
        <v>1514</v>
      </c>
      <c r="U48" s="162"/>
      <c r="V48" s="166"/>
      <c r="W48" s="156">
        <f t="shared" si="38"/>
        <v>0</v>
      </c>
      <c r="X48" s="162"/>
      <c r="Y48" s="159">
        <f t="shared" si="39"/>
        <v>0</v>
      </c>
      <c r="Z48" s="162"/>
      <c r="AA48" s="159">
        <f t="shared" si="40"/>
        <v>0</v>
      </c>
      <c r="AB48" s="162"/>
      <c r="AC48" s="156">
        <f t="shared" si="41"/>
        <v>0</v>
      </c>
      <c r="AD48" s="153">
        <f t="shared" si="42"/>
        <v>1514</v>
      </c>
      <c r="AE48" s="155"/>
      <c r="AF48" s="153">
        <f t="shared" si="43"/>
        <v>1514</v>
      </c>
    </row>
    <row r="49" spans="1:32" s="160" customFormat="1" ht="15" customHeight="1" x14ac:dyDescent="0.15">
      <c r="A49" s="161" t="s">
        <v>136</v>
      </c>
      <c r="B49" s="163"/>
      <c r="C49" s="164"/>
      <c r="D49" s="165">
        <v>7209</v>
      </c>
      <c r="E49" s="155">
        <f t="shared" si="34"/>
        <v>7209</v>
      </c>
      <c r="F49" s="165">
        <v>5922</v>
      </c>
      <c r="G49" s="165"/>
      <c r="H49" s="165"/>
      <c r="I49" s="165">
        <v>58016</v>
      </c>
      <c r="J49" s="165">
        <v>62188</v>
      </c>
      <c r="K49" s="165"/>
      <c r="L49" s="165"/>
      <c r="M49" s="165"/>
      <c r="N49" s="165"/>
      <c r="O49" s="165"/>
      <c r="P49" s="165"/>
      <c r="Q49" s="156">
        <f t="shared" si="35"/>
        <v>126126</v>
      </c>
      <c r="R49" s="162">
        <f t="shared" si="36"/>
        <v>133335</v>
      </c>
      <c r="S49" s="155">
        <v>-133335</v>
      </c>
      <c r="T49" s="156">
        <f t="shared" si="37"/>
        <v>0</v>
      </c>
      <c r="U49" s="162"/>
      <c r="V49" s="166"/>
      <c r="W49" s="156">
        <f t="shared" si="38"/>
        <v>0</v>
      </c>
      <c r="X49" s="162"/>
      <c r="Y49" s="159">
        <f t="shared" si="39"/>
        <v>0</v>
      </c>
      <c r="Z49" s="162"/>
      <c r="AA49" s="159">
        <f t="shared" si="40"/>
        <v>0</v>
      </c>
      <c r="AB49" s="162"/>
      <c r="AC49" s="156">
        <f t="shared" si="41"/>
        <v>0</v>
      </c>
      <c r="AD49" s="153">
        <f t="shared" si="42"/>
        <v>0</v>
      </c>
      <c r="AE49" s="155"/>
      <c r="AF49" s="153">
        <f t="shared" si="43"/>
        <v>0</v>
      </c>
    </row>
    <row r="50" spans="1:32" s="160" customFormat="1" ht="15" customHeight="1" x14ac:dyDescent="0.15">
      <c r="A50" s="161" t="s">
        <v>125</v>
      </c>
      <c r="B50" s="163">
        <v>3164</v>
      </c>
      <c r="C50" s="164">
        <v>1490</v>
      </c>
      <c r="D50" s="165"/>
      <c r="E50" s="155">
        <f t="shared" si="34"/>
        <v>1490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56">
        <f t="shared" si="35"/>
        <v>0</v>
      </c>
      <c r="R50" s="162">
        <f t="shared" si="36"/>
        <v>4654</v>
      </c>
      <c r="S50" s="155"/>
      <c r="T50" s="156">
        <f t="shared" si="37"/>
        <v>4654</v>
      </c>
      <c r="U50" s="162">
        <v>3236</v>
      </c>
      <c r="V50" s="166"/>
      <c r="W50" s="156">
        <f t="shared" si="38"/>
        <v>3236</v>
      </c>
      <c r="X50" s="162"/>
      <c r="Y50" s="159">
        <f t="shared" si="39"/>
        <v>0</v>
      </c>
      <c r="Z50" s="162"/>
      <c r="AA50" s="159">
        <f t="shared" si="40"/>
        <v>0</v>
      </c>
      <c r="AB50" s="162"/>
      <c r="AC50" s="156">
        <f t="shared" si="41"/>
        <v>0</v>
      </c>
      <c r="AD50" s="153">
        <f t="shared" si="42"/>
        <v>7890</v>
      </c>
      <c r="AE50" s="155">
        <v>-1310</v>
      </c>
      <c r="AF50" s="153">
        <f t="shared" si="43"/>
        <v>6580</v>
      </c>
    </row>
    <row r="51" spans="1:32" s="160" customFormat="1" ht="16.5" customHeight="1" x14ac:dyDescent="0.15">
      <c r="A51" s="167" t="s">
        <v>126</v>
      </c>
      <c r="B51" s="163">
        <f t="shared" ref="B51:AE51" si="44">SUBTOTAL(9,B45:B50)</f>
        <v>641138</v>
      </c>
      <c r="C51" s="164">
        <f t="shared" si="44"/>
        <v>111350</v>
      </c>
      <c r="D51" s="165">
        <f t="shared" si="44"/>
        <v>202209</v>
      </c>
      <c r="E51" s="165">
        <f t="shared" si="44"/>
        <v>313559</v>
      </c>
      <c r="F51" s="165">
        <f t="shared" si="44"/>
        <v>5922</v>
      </c>
      <c r="G51" s="165">
        <f t="shared" si="44"/>
        <v>0</v>
      </c>
      <c r="H51" s="165">
        <f t="shared" si="44"/>
        <v>0</v>
      </c>
      <c r="I51" s="165">
        <f t="shared" si="44"/>
        <v>1163414</v>
      </c>
      <c r="J51" s="165">
        <f t="shared" si="44"/>
        <v>62188</v>
      </c>
      <c r="K51" s="165">
        <f t="shared" si="44"/>
        <v>0</v>
      </c>
      <c r="L51" s="165">
        <f t="shared" si="44"/>
        <v>0</v>
      </c>
      <c r="M51" s="165">
        <f t="shared" si="44"/>
        <v>0</v>
      </c>
      <c r="N51" s="165">
        <f t="shared" si="44"/>
        <v>0</v>
      </c>
      <c r="O51" s="165">
        <f t="shared" si="44"/>
        <v>0</v>
      </c>
      <c r="P51" s="165">
        <f t="shared" si="44"/>
        <v>0</v>
      </c>
      <c r="Q51" s="168">
        <f t="shared" si="44"/>
        <v>1231524</v>
      </c>
      <c r="R51" s="162">
        <f t="shared" si="44"/>
        <v>2186221</v>
      </c>
      <c r="S51" s="165">
        <f t="shared" si="44"/>
        <v>-133335</v>
      </c>
      <c r="T51" s="168">
        <f t="shared" si="44"/>
        <v>2052886</v>
      </c>
      <c r="U51" s="162">
        <f t="shared" si="44"/>
        <v>3236</v>
      </c>
      <c r="V51" s="166">
        <f>SUBTOTAL(9,V45:V50)</f>
        <v>0</v>
      </c>
      <c r="W51" s="168">
        <f t="shared" si="44"/>
        <v>3236</v>
      </c>
      <c r="X51" s="162">
        <f t="shared" si="44"/>
        <v>0</v>
      </c>
      <c r="Y51" s="169">
        <f t="shared" si="44"/>
        <v>0</v>
      </c>
      <c r="Z51" s="162">
        <f>SUBTOTAL(9,Z45:Z50)</f>
        <v>9</v>
      </c>
      <c r="AA51" s="169">
        <f>SUBTOTAL(9,AA45:AA50)</f>
        <v>9</v>
      </c>
      <c r="AB51" s="162">
        <f t="shared" si="44"/>
        <v>0</v>
      </c>
      <c r="AC51" s="168">
        <f t="shared" si="44"/>
        <v>0</v>
      </c>
      <c r="AD51" s="163">
        <f t="shared" si="44"/>
        <v>2056131</v>
      </c>
      <c r="AE51" s="163">
        <f t="shared" si="44"/>
        <v>-1319</v>
      </c>
      <c r="AF51" s="153">
        <f t="shared" si="43"/>
        <v>2054812</v>
      </c>
    </row>
    <row r="52" spans="1:32" s="160" customFormat="1" ht="16.5" customHeight="1" x14ac:dyDescent="0.15">
      <c r="A52" s="167" t="s">
        <v>137</v>
      </c>
      <c r="B52" s="163">
        <f t="shared" ref="B52:AF52" si="45">B51-B43</f>
        <v>-1210131</v>
      </c>
      <c r="C52" s="164">
        <f t="shared" si="45"/>
        <v>-57141</v>
      </c>
      <c r="D52" s="165">
        <f t="shared" si="45"/>
        <v>-305558</v>
      </c>
      <c r="E52" s="165">
        <f t="shared" si="45"/>
        <v>-362699</v>
      </c>
      <c r="F52" s="165">
        <f t="shared" si="45"/>
        <v>5922</v>
      </c>
      <c r="G52" s="165">
        <f t="shared" si="45"/>
        <v>0</v>
      </c>
      <c r="H52" s="165">
        <f t="shared" si="45"/>
        <v>0</v>
      </c>
      <c r="I52" s="165">
        <f t="shared" si="45"/>
        <v>864922</v>
      </c>
      <c r="J52" s="165">
        <f t="shared" si="45"/>
        <v>62188</v>
      </c>
      <c r="K52" s="165">
        <f t="shared" si="45"/>
        <v>0</v>
      </c>
      <c r="L52" s="165">
        <f t="shared" si="45"/>
        <v>0</v>
      </c>
      <c r="M52" s="165">
        <f t="shared" si="45"/>
        <v>0</v>
      </c>
      <c r="N52" s="165">
        <f t="shared" si="45"/>
        <v>0</v>
      </c>
      <c r="O52" s="165">
        <f t="shared" si="45"/>
        <v>0</v>
      </c>
      <c r="P52" s="165">
        <f t="shared" si="45"/>
        <v>0</v>
      </c>
      <c r="Q52" s="168">
        <f t="shared" si="45"/>
        <v>933032</v>
      </c>
      <c r="R52" s="162">
        <f t="shared" si="45"/>
        <v>-639798</v>
      </c>
      <c r="S52" s="165">
        <f t="shared" si="45"/>
        <v>-126126</v>
      </c>
      <c r="T52" s="168">
        <f t="shared" si="45"/>
        <v>-765924</v>
      </c>
      <c r="U52" s="162">
        <f t="shared" si="45"/>
        <v>0</v>
      </c>
      <c r="V52" s="166">
        <f>V51-V43</f>
        <v>0</v>
      </c>
      <c r="W52" s="166">
        <f t="shared" si="45"/>
        <v>0</v>
      </c>
      <c r="X52" s="162">
        <f t="shared" si="45"/>
        <v>0</v>
      </c>
      <c r="Y52" s="169">
        <f t="shared" si="45"/>
        <v>0</v>
      </c>
      <c r="Z52" s="162">
        <f>Z51-Z43</f>
        <v>0</v>
      </c>
      <c r="AA52" s="169">
        <f>AA51-AA43</f>
        <v>0</v>
      </c>
      <c r="AB52" s="162">
        <f t="shared" si="45"/>
        <v>0</v>
      </c>
      <c r="AC52" s="169">
        <f t="shared" si="45"/>
        <v>0</v>
      </c>
      <c r="AD52" s="163">
        <f t="shared" si="45"/>
        <v>-765924</v>
      </c>
      <c r="AE52" s="163">
        <f t="shared" si="45"/>
        <v>-1319</v>
      </c>
      <c r="AF52" s="153">
        <f t="shared" si="45"/>
        <v>-767243</v>
      </c>
    </row>
    <row r="53" spans="1:32" s="178" customFormat="1" ht="15" customHeight="1" x14ac:dyDescent="0.15">
      <c r="A53" s="185"/>
      <c r="B53" s="171"/>
      <c r="C53" s="172"/>
      <c r="D53" s="173"/>
      <c r="E53" s="173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7"/>
      <c r="R53" s="175"/>
      <c r="S53" s="173"/>
      <c r="T53" s="174"/>
      <c r="U53" s="176"/>
      <c r="V53" s="176"/>
      <c r="W53" s="174"/>
      <c r="X53" s="175"/>
      <c r="Y53" s="177"/>
      <c r="Z53" s="175"/>
      <c r="AA53" s="177"/>
      <c r="AB53" s="175"/>
      <c r="AC53" s="174"/>
      <c r="AD53" s="180"/>
      <c r="AE53" s="188"/>
      <c r="AF53" s="188"/>
    </row>
    <row r="54" spans="1:32" s="151" customFormat="1" ht="24.75" customHeight="1" x14ac:dyDescent="0.15">
      <c r="A54" s="181" t="s">
        <v>138</v>
      </c>
      <c r="B54" s="149"/>
      <c r="C54" s="182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50"/>
      <c r="R54" s="184"/>
      <c r="S54" s="183"/>
      <c r="T54" s="150"/>
      <c r="U54" s="183"/>
      <c r="V54" s="183"/>
      <c r="W54" s="150"/>
      <c r="X54" s="184"/>
      <c r="Y54" s="148"/>
      <c r="Z54" s="184"/>
      <c r="AA54" s="148"/>
      <c r="AB54" s="184"/>
      <c r="AC54" s="150"/>
      <c r="AD54" s="149"/>
      <c r="AE54" s="150"/>
      <c r="AF54" s="150"/>
    </row>
    <row r="55" spans="1:32" s="160" customFormat="1" ht="15" customHeight="1" x14ac:dyDescent="0.15">
      <c r="A55" s="152" t="s">
        <v>139</v>
      </c>
      <c r="B55" s="153"/>
      <c r="C55" s="154"/>
      <c r="D55" s="155"/>
      <c r="E55" s="155">
        <f t="shared" ref="E55:E64" si="46">SUM(C55:D55)</f>
        <v>0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6">
        <f t="shared" ref="Q55:Q64" si="47">SUM(F55:P55)</f>
        <v>0</v>
      </c>
      <c r="R55" s="157">
        <f t="shared" ref="R55:R64" si="48">SUM(B55,E55,Q55)</f>
        <v>0</v>
      </c>
      <c r="S55" s="155"/>
      <c r="T55" s="156">
        <f t="shared" ref="T55:T64" si="49">SUM(R55:S55)</f>
        <v>0</v>
      </c>
      <c r="U55" s="157"/>
      <c r="V55" s="158"/>
      <c r="W55" s="156">
        <f t="shared" ref="W55:W64" si="50">SUM(U55:V55)</f>
        <v>0</v>
      </c>
      <c r="X55" s="157"/>
      <c r="Y55" s="159">
        <f t="shared" ref="Y55:Y64" si="51">SUM(X55:X55)</f>
        <v>0</v>
      </c>
      <c r="Z55" s="157"/>
      <c r="AA55" s="159">
        <f t="shared" ref="AA55:AA64" si="52">SUM(Z55:Z55)</f>
        <v>0</v>
      </c>
      <c r="AB55" s="157"/>
      <c r="AC55" s="156">
        <f t="shared" ref="AC55:AC64" si="53">SUM(AB55:AB55)</f>
        <v>0</v>
      </c>
      <c r="AD55" s="153">
        <f t="shared" ref="AD55:AD64" si="54">SUM(T55,W55,Y55,AA55,AC55)</f>
        <v>0</v>
      </c>
      <c r="AE55" s="158"/>
      <c r="AF55" s="153">
        <f t="shared" ref="AF55:AF64" si="55">SUM(AD55:AE55)</f>
        <v>0</v>
      </c>
    </row>
    <row r="56" spans="1:32" s="160" customFormat="1" ht="15" customHeight="1" x14ac:dyDescent="0.15">
      <c r="A56" s="161" t="s">
        <v>140</v>
      </c>
      <c r="B56" s="153">
        <v>1289346</v>
      </c>
      <c r="C56" s="154"/>
      <c r="D56" s="155"/>
      <c r="E56" s="155">
        <f t="shared" si="46"/>
        <v>0</v>
      </c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6">
        <f t="shared" si="47"/>
        <v>0</v>
      </c>
      <c r="R56" s="162">
        <f t="shared" si="48"/>
        <v>1289346</v>
      </c>
      <c r="S56" s="155"/>
      <c r="T56" s="156">
        <f t="shared" si="49"/>
        <v>1289346</v>
      </c>
      <c r="U56" s="157"/>
      <c r="V56" s="158"/>
      <c r="W56" s="158">
        <f t="shared" si="50"/>
        <v>0</v>
      </c>
      <c r="X56" s="157"/>
      <c r="Y56" s="159">
        <f t="shared" si="51"/>
        <v>0</v>
      </c>
      <c r="Z56" s="157"/>
      <c r="AA56" s="159">
        <f t="shared" si="52"/>
        <v>0</v>
      </c>
      <c r="AB56" s="157"/>
      <c r="AC56" s="156">
        <f t="shared" si="53"/>
        <v>0</v>
      </c>
      <c r="AD56" s="153">
        <f t="shared" si="54"/>
        <v>1289346</v>
      </c>
      <c r="AE56" s="155">
        <v>-1083346</v>
      </c>
      <c r="AF56" s="153">
        <f t="shared" si="55"/>
        <v>206000</v>
      </c>
    </row>
    <row r="57" spans="1:32" s="160" customFormat="1" ht="15" customHeight="1" x14ac:dyDescent="0.15">
      <c r="A57" s="161" t="s">
        <v>141</v>
      </c>
      <c r="B57" s="153">
        <v>304989</v>
      </c>
      <c r="C57" s="154"/>
      <c r="D57" s="155"/>
      <c r="E57" s="155">
        <f t="shared" si="46"/>
        <v>0</v>
      </c>
      <c r="F57" s="155"/>
      <c r="G57" s="155"/>
      <c r="H57" s="155"/>
      <c r="I57" s="155"/>
      <c r="J57" s="155"/>
      <c r="K57" s="155"/>
      <c r="L57" s="155"/>
      <c r="M57" s="155"/>
      <c r="N57" s="155">
        <v>75244</v>
      </c>
      <c r="O57" s="155"/>
      <c r="P57" s="155"/>
      <c r="Q57" s="156">
        <f t="shared" si="47"/>
        <v>75244</v>
      </c>
      <c r="R57" s="162">
        <f t="shared" si="48"/>
        <v>380233</v>
      </c>
      <c r="S57" s="155"/>
      <c r="T57" s="156">
        <f t="shared" si="49"/>
        <v>380233</v>
      </c>
      <c r="U57" s="157"/>
      <c r="V57" s="158">
        <v>204440</v>
      </c>
      <c r="W57" s="158">
        <f t="shared" si="50"/>
        <v>204440</v>
      </c>
      <c r="X57" s="157"/>
      <c r="Y57" s="159">
        <f t="shared" si="51"/>
        <v>0</v>
      </c>
      <c r="Z57" s="157"/>
      <c r="AA57" s="159">
        <f t="shared" si="52"/>
        <v>0</v>
      </c>
      <c r="AB57" s="157"/>
      <c r="AC57" s="156">
        <f t="shared" si="53"/>
        <v>0</v>
      </c>
      <c r="AD57" s="153">
        <f t="shared" si="54"/>
        <v>584673</v>
      </c>
      <c r="AE57" s="155"/>
      <c r="AF57" s="153">
        <f t="shared" si="55"/>
        <v>584673</v>
      </c>
    </row>
    <row r="58" spans="1:32" s="160" customFormat="1" ht="15" customHeight="1" x14ac:dyDescent="0.15">
      <c r="A58" s="161" t="s">
        <v>142</v>
      </c>
      <c r="B58" s="153"/>
      <c r="C58" s="154"/>
      <c r="D58" s="155"/>
      <c r="E58" s="155">
        <f t="shared" si="46"/>
        <v>0</v>
      </c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6">
        <f t="shared" si="47"/>
        <v>0</v>
      </c>
      <c r="R58" s="162">
        <f t="shared" si="48"/>
        <v>0</v>
      </c>
      <c r="S58" s="155"/>
      <c r="T58" s="156">
        <f t="shared" si="49"/>
        <v>0</v>
      </c>
      <c r="U58" s="157"/>
      <c r="V58" s="158"/>
      <c r="W58" s="158">
        <f t="shared" si="50"/>
        <v>0</v>
      </c>
      <c r="X58" s="157"/>
      <c r="Y58" s="159">
        <f t="shared" si="51"/>
        <v>0</v>
      </c>
      <c r="Z58" s="157"/>
      <c r="AA58" s="159">
        <f t="shared" si="52"/>
        <v>0</v>
      </c>
      <c r="AB58" s="157"/>
      <c r="AC58" s="156">
        <f t="shared" si="53"/>
        <v>0</v>
      </c>
      <c r="AD58" s="153">
        <f t="shared" si="54"/>
        <v>0</v>
      </c>
      <c r="AE58" s="155"/>
      <c r="AF58" s="153">
        <f t="shared" si="55"/>
        <v>0</v>
      </c>
    </row>
    <row r="59" spans="1:32" s="160" customFormat="1" ht="15" customHeight="1" x14ac:dyDescent="0.15">
      <c r="A59" s="161" t="s">
        <v>143</v>
      </c>
      <c r="B59" s="153">
        <v>535459</v>
      </c>
      <c r="C59" s="154"/>
      <c r="D59" s="155"/>
      <c r="E59" s="155">
        <f t="shared" si="46"/>
        <v>0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6">
        <f t="shared" si="47"/>
        <v>0</v>
      </c>
      <c r="R59" s="162">
        <f t="shared" si="48"/>
        <v>535459</v>
      </c>
      <c r="S59" s="155">
        <v>-535459</v>
      </c>
      <c r="T59" s="156">
        <f t="shared" si="49"/>
        <v>0</v>
      </c>
      <c r="U59" s="157"/>
      <c r="V59" s="158"/>
      <c r="W59" s="158">
        <f t="shared" si="50"/>
        <v>0</v>
      </c>
      <c r="X59" s="157"/>
      <c r="Y59" s="159">
        <f t="shared" si="51"/>
        <v>0</v>
      </c>
      <c r="Z59" s="157"/>
      <c r="AA59" s="159">
        <f t="shared" si="52"/>
        <v>0</v>
      </c>
      <c r="AB59" s="157"/>
      <c r="AC59" s="156">
        <f t="shared" si="53"/>
        <v>0</v>
      </c>
      <c r="AD59" s="153">
        <f t="shared" si="54"/>
        <v>0</v>
      </c>
      <c r="AE59" s="155"/>
      <c r="AF59" s="153">
        <f t="shared" si="55"/>
        <v>0</v>
      </c>
    </row>
    <row r="60" spans="1:32" s="160" customFormat="1" ht="15" customHeight="1" x14ac:dyDescent="0.15">
      <c r="A60" s="161" t="s">
        <v>144</v>
      </c>
      <c r="B60" s="153">
        <v>2326884</v>
      </c>
      <c r="C60" s="154">
        <v>78048</v>
      </c>
      <c r="D60" s="155">
        <v>212976</v>
      </c>
      <c r="E60" s="155">
        <f t="shared" si="46"/>
        <v>291024</v>
      </c>
      <c r="F60" s="155">
        <v>5922</v>
      </c>
      <c r="G60" s="155"/>
      <c r="H60" s="155"/>
      <c r="I60" s="155">
        <v>1267842</v>
      </c>
      <c r="J60" s="155">
        <v>62188</v>
      </c>
      <c r="K60" s="155"/>
      <c r="L60" s="155"/>
      <c r="M60" s="155"/>
      <c r="N60" s="155"/>
      <c r="O60" s="155"/>
      <c r="P60" s="155"/>
      <c r="Q60" s="156">
        <f t="shared" si="47"/>
        <v>1335952</v>
      </c>
      <c r="R60" s="162">
        <f t="shared" si="48"/>
        <v>3953860</v>
      </c>
      <c r="S60" s="155"/>
      <c r="T60" s="156">
        <f t="shared" si="49"/>
        <v>3953860</v>
      </c>
      <c r="U60" s="157">
        <v>173932</v>
      </c>
      <c r="V60" s="158"/>
      <c r="W60" s="158">
        <f t="shared" si="50"/>
        <v>173932</v>
      </c>
      <c r="X60" s="157"/>
      <c r="Y60" s="159">
        <f t="shared" si="51"/>
        <v>0</v>
      </c>
      <c r="Z60" s="157"/>
      <c r="AA60" s="159">
        <f t="shared" si="52"/>
        <v>0</v>
      </c>
      <c r="AB60" s="157"/>
      <c r="AC60" s="156">
        <f t="shared" si="53"/>
        <v>0</v>
      </c>
      <c r="AD60" s="153">
        <f t="shared" si="54"/>
        <v>4127792</v>
      </c>
      <c r="AE60" s="155"/>
      <c r="AF60" s="153">
        <f t="shared" si="55"/>
        <v>4127792</v>
      </c>
    </row>
    <row r="61" spans="1:32" s="160" customFormat="1" ht="15" customHeight="1" x14ac:dyDescent="0.15">
      <c r="A61" s="161" t="s">
        <v>145</v>
      </c>
      <c r="B61" s="153"/>
      <c r="C61" s="154"/>
      <c r="D61" s="155"/>
      <c r="E61" s="155">
        <f t="shared" si="46"/>
        <v>0</v>
      </c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6">
        <f t="shared" si="47"/>
        <v>0</v>
      </c>
      <c r="R61" s="162">
        <f t="shared" si="48"/>
        <v>0</v>
      </c>
      <c r="S61" s="155"/>
      <c r="T61" s="156">
        <f t="shared" si="49"/>
        <v>0</v>
      </c>
      <c r="U61" s="157"/>
      <c r="V61" s="158"/>
      <c r="W61" s="158">
        <f t="shared" si="50"/>
        <v>0</v>
      </c>
      <c r="X61" s="157"/>
      <c r="Y61" s="159">
        <f t="shared" si="51"/>
        <v>0</v>
      </c>
      <c r="Z61" s="157">
        <v>2166683</v>
      </c>
      <c r="AA61" s="159">
        <f t="shared" si="52"/>
        <v>2166683</v>
      </c>
      <c r="AB61" s="157"/>
      <c r="AC61" s="156">
        <f t="shared" si="53"/>
        <v>0</v>
      </c>
      <c r="AD61" s="153">
        <f t="shared" si="54"/>
        <v>2166683</v>
      </c>
      <c r="AE61" s="155">
        <v>-1083346</v>
      </c>
      <c r="AF61" s="153">
        <f t="shared" si="55"/>
        <v>1083337</v>
      </c>
    </row>
    <row r="62" spans="1:32" s="160" customFormat="1" ht="15" customHeight="1" x14ac:dyDescent="0.15">
      <c r="A62" s="161" t="s">
        <v>44</v>
      </c>
      <c r="B62" s="153"/>
      <c r="C62" s="154"/>
      <c r="D62" s="155"/>
      <c r="E62" s="155">
        <f t="shared" si="46"/>
        <v>0</v>
      </c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6">
        <f t="shared" si="47"/>
        <v>0</v>
      </c>
      <c r="R62" s="162">
        <f t="shared" si="48"/>
        <v>0</v>
      </c>
      <c r="S62" s="155"/>
      <c r="T62" s="156">
        <f t="shared" si="49"/>
        <v>0</v>
      </c>
      <c r="U62" s="157"/>
      <c r="V62" s="158"/>
      <c r="W62" s="158">
        <f t="shared" si="50"/>
        <v>0</v>
      </c>
      <c r="X62" s="157"/>
      <c r="Y62" s="159">
        <f t="shared" si="51"/>
        <v>0</v>
      </c>
      <c r="Z62" s="157"/>
      <c r="AA62" s="159">
        <f t="shared" si="52"/>
        <v>0</v>
      </c>
      <c r="AB62" s="157"/>
      <c r="AC62" s="156">
        <f t="shared" si="53"/>
        <v>0</v>
      </c>
      <c r="AD62" s="153">
        <f t="shared" si="54"/>
        <v>0</v>
      </c>
      <c r="AE62" s="155"/>
      <c r="AF62" s="153">
        <f t="shared" si="55"/>
        <v>0</v>
      </c>
    </row>
    <row r="63" spans="1:32" s="160" customFormat="1" ht="15" customHeight="1" x14ac:dyDescent="0.15">
      <c r="A63" s="161" t="s">
        <v>45</v>
      </c>
      <c r="B63" s="163"/>
      <c r="C63" s="164"/>
      <c r="D63" s="165"/>
      <c r="E63" s="155">
        <f t="shared" si="46"/>
        <v>0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56">
        <f t="shared" si="47"/>
        <v>0</v>
      </c>
      <c r="R63" s="162">
        <f t="shared" si="48"/>
        <v>0</v>
      </c>
      <c r="S63" s="155"/>
      <c r="T63" s="156">
        <f t="shared" si="49"/>
        <v>0</v>
      </c>
      <c r="U63" s="162"/>
      <c r="V63" s="166"/>
      <c r="W63" s="158">
        <f t="shared" si="50"/>
        <v>0</v>
      </c>
      <c r="X63" s="162"/>
      <c r="Y63" s="159">
        <f t="shared" si="51"/>
        <v>0</v>
      </c>
      <c r="Z63" s="162"/>
      <c r="AA63" s="159">
        <f t="shared" si="52"/>
        <v>0</v>
      </c>
      <c r="AB63" s="162"/>
      <c r="AC63" s="159">
        <f t="shared" si="53"/>
        <v>0</v>
      </c>
      <c r="AD63" s="153">
        <f t="shared" si="54"/>
        <v>0</v>
      </c>
      <c r="AE63" s="155"/>
      <c r="AF63" s="153">
        <f t="shared" si="55"/>
        <v>0</v>
      </c>
    </row>
    <row r="64" spans="1:32" s="160" customFormat="1" ht="15" customHeight="1" x14ac:dyDescent="0.15">
      <c r="A64" s="161" t="s">
        <v>111</v>
      </c>
      <c r="B64" s="153"/>
      <c r="C64" s="154"/>
      <c r="D64" s="155"/>
      <c r="E64" s="155">
        <f t="shared" si="46"/>
        <v>0</v>
      </c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6">
        <f t="shared" si="47"/>
        <v>0</v>
      </c>
      <c r="R64" s="162">
        <f t="shared" si="48"/>
        <v>0</v>
      </c>
      <c r="S64" s="155"/>
      <c r="T64" s="156">
        <f t="shared" si="49"/>
        <v>0</v>
      </c>
      <c r="U64" s="157"/>
      <c r="V64" s="158"/>
      <c r="W64" s="158">
        <f t="shared" si="50"/>
        <v>0</v>
      </c>
      <c r="X64" s="157"/>
      <c r="Y64" s="159">
        <f t="shared" si="51"/>
        <v>0</v>
      </c>
      <c r="Z64" s="157">
        <v>26</v>
      </c>
      <c r="AA64" s="159">
        <f t="shared" si="52"/>
        <v>26</v>
      </c>
      <c r="AB64" s="157"/>
      <c r="AC64" s="156">
        <f t="shared" si="53"/>
        <v>0</v>
      </c>
      <c r="AD64" s="153">
        <f t="shared" si="54"/>
        <v>26</v>
      </c>
      <c r="AE64" s="155"/>
      <c r="AF64" s="153">
        <f t="shared" si="55"/>
        <v>26</v>
      </c>
    </row>
    <row r="65" spans="1:32" s="160" customFormat="1" ht="16.5" customHeight="1" x14ac:dyDescent="0.15">
      <c r="A65" s="167" t="s">
        <v>112</v>
      </c>
      <c r="B65" s="163">
        <f t="shared" ref="B65:AF65" si="56">SUBTOTAL(9,B55:B64)</f>
        <v>4456678</v>
      </c>
      <c r="C65" s="164">
        <f t="shared" si="56"/>
        <v>78048</v>
      </c>
      <c r="D65" s="165">
        <f t="shared" si="56"/>
        <v>212976</v>
      </c>
      <c r="E65" s="165">
        <f t="shared" si="56"/>
        <v>291024</v>
      </c>
      <c r="F65" s="165">
        <f t="shared" si="56"/>
        <v>5922</v>
      </c>
      <c r="G65" s="165">
        <f t="shared" si="56"/>
        <v>0</v>
      </c>
      <c r="H65" s="165">
        <f t="shared" si="56"/>
        <v>0</v>
      </c>
      <c r="I65" s="165">
        <f t="shared" si="56"/>
        <v>1267842</v>
      </c>
      <c r="J65" s="165">
        <f t="shared" si="56"/>
        <v>62188</v>
      </c>
      <c r="K65" s="165">
        <f t="shared" si="56"/>
        <v>0</v>
      </c>
      <c r="L65" s="165">
        <f t="shared" si="56"/>
        <v>0</v>
      </c>
      <c r="M65" s="165">
        <f t="shared" si="56"/>
        <v>0</v>
      </c>
      <c r="N65" s="165">
        <f t="shared" si="56"/>
        <v>75244</v>
      </c>
      <c r="O65" s="165">
        <f t="shared" si="56"/>
        <v>0</v>
      </c>
      <c r="P65" s="165">
        <f t="shared" si="56"/>
        <v>0</v>
      </c>
      <c r="Q65" s="168">
        <f t="shared" si="56"/>
        <v>1411196</v>
      </c>
      <c r="R65" s="162">
        <f t="shared" si="56"/>
        <v>6158898</v>
      </c>
      <c r="S65" s="165">
        <f t="shared" si="56"/>
        <v>-535459</v>
      </c>
      <c r="T65" s="168">
        <f t="shared" si="56"/>
        <v>5623439</v>
      </c>
      <c r="U65" s="162">
        <f t="shared" si="56"/>
        <v>173932</v>
      </c>
      <c r="V65" s="166">
        <f>SUBTOTAL(9,V55:V64)</f>
        <v>204440</v>
      </c>
      <c r="W65" s="166">
        <f t="shared" si="56"/>
        <v>378372</v>
      </c>
      <c r="X65" s="162">
        <f t="shared" si="56"/>
        <v>0</v>
      </c>
      <c r="Y65" s="169">
        <f t="shared" si="56"/>
        <v>0</v>
      </c>
      <c r="Z65" s="162">
        <f>SUBTOTAL(9,Z55:Z64)</f>
        <v>2166709</v>
      </c>
      <c r="AA65" s="169">
        <f>SUBTOTAL(9,AA55:AA64)</f>
        <v>2166709</v>
      </c>
      <c r="AB65" s="162">
        <f t="shared" si="56"/>
        <v>0</v>
      </c>
      <c r="AC65" s="169">
        <f t="shared" si="56"/>
        <v>0</v>
      </c>
      <c r="AD65" s="163">
        <f t="shared" si="56"/>
        <v>8168520</v>
      </c>
      <c r="AE65" s="163">
        <f t="shared" si="56"/>
        <v>-2166692</v>
      </c>
      <c r="AF65" s="163">
        <f t="shared" si="56"/>
        <v>6001828</v>
      </c>
    </row>
    <row r="66" spans="1:32" s="178" customFormat="1" ht="7.5" customHeight="1" x14ac:dyDescent="0.15">
      <c r="A66" s="170"/>
      <c r="B66" s="171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4"/>
      <c r="R66" s="175"/>
      <c r="S66" s="173"/>
      <c r="T66" s="174"/>
      <c r="U66" s="175"/>
      <c r="V66" s="176"/>
      <c r="W66" s="174"/>
      <c r="X66" s="175"/>
      <c r="Y66" s="177"/>
      <c r="Z66" s="175"/>
      <c r="AA66" s="177"/>
      <c r="AB66" s="175"/>
      <c r="AC66" s="177"/>
      <c r="AD66" s="171"/>
      <c r="AE66" s="171"/>
      <c r="AF66" s="171"/>
    </row>
    <row r="67" spans="1:32" s="160" customFormat="1" ht="15" customHeight="1" x14ac:dyDescent="0.15">
      <c r="A67" s="152" t="s">
        <v>115</v>
      </c>
      <c r="B67" s="153"/>
      <c r="C67" s="154"/>
      <c r="D67" s="155"/>
      <c r="E67" s="155">
        <f t="shared" ref="E67:E74" si="57">SUM(C67:D67)</f>
        <v>0</v>
      </c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6">
        <f t="shared" ref="Q67:Q74" si="58">SUM(F67:P67)</f>
        <v>0</v>
      </c>
      <c r="R67" s="157">
        <f t="shared" ref="R67:R74" si="59">SUM(B67,E67,Q67)</f>
        <v>0</v>
      </c>
      <c r="S67" s="155"/>
      <c r="T67" s="156">
        <f t="shared" ref="T67:T74" si="60">SUM(R67:S67)</f>
        <v>0</v>
      </c>
      <c r="U67" s="157"/>
      <c r="V67" s="158"/>
      <c r="W67" s="158">
        <f t="shared" ref="W67:W74" si="61">SUM(U67:V67)</f>
        <v>0</v>
      </c>
      <c r="X67" s="157"/>
      <c r="Y67" s="159">
        <f t="shared" ref="Y67:Y74" si="62">SUM(X67:X67)</f>
        <v>0</v>
      </c>
      <c r="Z67" s="157"/>
      <c r="AA67" s="159">
        <f t="shared" ref="AA67:AA74" si="63">SUM(Z67:Z67)</f>
        <v>0</v>
      </c>
      <c r="AB67" s="157"/>
      <c r="AC67" s="159">
        <f t="shared" ref="AC67:AC74" si="64">SUM(AB67:AB67)</f>
        <v>0</v>
      </c>
      <c r="AD67" s="153">
        <f t="shared" ref="AD67:AD74" si="65">SUM(T67,W67,Y67,AA67,AC67)</f>
        <v>0</v>
      </c>
      <c r="AE67" s="155"/>
      <c r="AF67" s="153">
        <f t="shared" ref="AF67:AF75" si="66">SUM(AD67:AE67)</f>
        <v>0</v>
      </c>
    </row>
    <row r="68" spans="1:32" s="160" customFormat="1" ht="15" customHeight="1" x14ac:dyDescent="0.15">
      <c r="A68" s="161" t="s">
        <v>146</v>
      </c>
      <c r="B68" s="163">
        <v>1291465</v>
      </c>
      <c r="C68" s="164"/>
      <c r="D68" s="165"/>
      <c r="E68" s="155">
        <f t="shared" si="57"/>
        <v>0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56">
        <f t="shared" si="58"/>
        <v>0</v>
      </c>
      <c r="R68" s="162">
        <f t="shared" si="59"/>
        <v>1291465</v>
      </c>
      <c r="S68" s="155"/>
      <c r="T68" s="156">
        <f t="shared" si="60"/>
        <v>1291465</v>
      </c>
      <c r="U68" s="162"/>
      <c r="V68" s="166"/>
      <c r="W68" s="158">
        <f t="shared" si="61"/>
        <v>0</v>
      </c>
      <c r="X68" s="162"/>
      <c r="Y68" s="159">
        <f t="shared" si="62"/>
        <v>0</v>
      </c>
      <c r="Z68" s="162"/>
      <c r="AA68" s="159">
        <f t="shared" si="63"/>
        <v>0</v>
      </c>
      <c r="AB68" s="162"/>
      <c r="AC68" s="159">
        <f t="shared" si="64"/>
        <v>0</v>
      </c>
      <c r="AD68" s="153">
        <f t="shared" si="65"/>
        <v>1291465</v>
      </c>
      <c r="AE68" s="155">
        <v>-1083346</v>
      </c>
      <c r="AF68" s="153">
        <f t="shared" si="66"/>
        <v>208119</v>
      </c>
    </row>
    <row r="69" spans="1:32" s="160" customFormat="1" ht="15" customHeight="1" x14ac:dyDescent="0.15">
      <c r="A69" s="161" t="s">
        <v>123</v>
      </c>
      <c r="B69" s="163"/>
      <c r="C69" s="164"/>
      <c r="D69" s="165"/>
      <c r="E69" s="155">
        <f t="shared" si="57"/>
        <v>0</v>
      </c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56">
        <f t="shared" si="58"/>
        <v>0</v>
      </c>
      <c r="R69" s="162">
        <f t="shared" si="59"/>
        <v>0</v>
      </c>
      <c r="S69" s="155"/>
      <c r="T69" s="156">
        <f t="shared" si="60"/>
        <v>0</v>
      </c>
      <c r="U69" s="162"/>
      <c r="V69" s="166"/>
      <c r="W69" s="158">
        <f t="shared" si="61"/>
        <v>0</v>
      </c>
      <c r="X69" s="162"/>
      <c r="Y69" s="159">
        <f t="shared" si="62"/>
        <v>0</v>
      </c>
      <c r="Z69" s="162"/>
      <c r="AA69" s="159">
        <f t="shared" si="63"/>
        <v>0</v>
      </c>
      <c r="AB69" s="162"/>
      <c r="AC69" s="159">
        <f t="shared" si="64"/>
        <v>0</v>
      </c>
      <c r="AD69" s="153">
        <f t="shared" si="65"/>
        <v>0</v>
      </c>
      <c r="AE69" s="155"/>
      <c r="AF69" s="153">
        <f t="shared" si="66"/>
        <v>0</v>
      </c>
    </row>
    <row r="70" spans="1:32" s="160" customFormat="1" ht="15" customHeight="1" x14ac:dyDescent="0.15">
      <c r="A70" s="161" t="s">
        <v>120</v>
      </c>
      <c r="B70" s="163"/>
      <c r="C70" s="164"/>
      <c r="D70" s="165"/>
      <c r="E70" s="155">
        <f>SUM(C70:D70)</f>
        <v>0</v>
      </c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56">
        <f t="shared" si="58"/>
        <v>0</v>
      </c>
      <c r="R70" s="162">
        <f t="shared" si="59"/>
        <v>0</v>
      </c>
      <c r="S70" s="155"/>
      <c r="T70" s="156">
        <f t="shared" si="60"/>
        <v>0</v>
      </c>
      <c r="U70" s="162"/>
      <c r="V70" s="166"/>
      <c r="W70" s="158">
        <f t="shared" si="61"/>
        <v>0</v>
      </c>
      <c r="X70" s="162"/>
      <c r="Y70" s="159">
        <f t="shared" si="62"/>
        <v>0</v>
      </c>
      <c r="Z70" s="162"/>
      <c r="AA70" s="159">
        <f t="shared" si="63"/>
        <v>0</v>
      </c>
      <c r="AB70" s="162"/>
      <c r="AC70" s="159">
        <f t="shared" si="64"/>
        <v>0</v>
      </c>
      <c r="AD70" s="153">
        <f t="shared" si="65"/>
        <v>0</v>
      </c>
      <c r="AE70" s="155"/>
      <c r="AF70" s="153">
        <f t="shared" si="66"/>
        <v>0</v>
      </c>
    </row>
    <row r="71" spans="1:32" s="160" customFormat="1" ht="15" customHeight="1" x14ac:dyDescent="0.15">
      <c r="A71" s="161" t="s">
        <v>121</v>
      </c>
      <c r="B71" s="153"/>
      <c r="C71" s="154"/>
      <c r="D71" s="155"/>
      <c r="E71" s="155">
        <f>SUM(C71:D71)</f>
        <v>0</v>
      </c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6">
        <f t="shared" si="58"/>
        <v>0</v>
      </c>
      <c r="R71" s="162">
        <f t="shared" si="59"/>
        <v>0</v>
      </c>
      <c r="S71" s="155"/>
      <c r="T71" s="156">
        <f t="shared" si="60"/>
        <v>0</v>
      </c>
      <c r="U71" s="157"/>
      <c r="V71" s="158"/>
      <c r="W71" s="158">
        <f t="shared" si="61"/>
        <v>0</v>
      </c>
      <c r="X71" s="157"/>
      <c r="Y71" s="159">
        <f t="shared" si="62"/>
        <v>0</v>
      </c>
      <c r="Z71" s="157">
        <v>2166709</v>
      </c>
      <c r="AA71" s="159">
        <f t="shared" si="63"/>
        <v>2166709</v>
      </c>
      <c r="AB71" s="157"/>
      <c r="AC71" s="156">
        <f t="shared" si="64"/>
        <v>0</v>
      </c>
      <c r="AD71" s="153">
        <f t="shared" si="65"/>
        <v>2166709</v>
      </c>
      <c r="AE71" s="155">
        <v>-1083337</v>
      </c>
      <c r="AF71" s="153">
        <f t="shared" si="66"/>
        <v>1083372</v>
      </c>
    </row>
    <row r="72" spans="1:32" s="160" customFormat="1" ht="15" customHeight="1" x14ac:dyDescent="0.15">
      <c r="A72" s="161" t="s">
        <v>48</v>
      </c>
      <c r="B72" s="153">
        <v>53908</v>
      </c>
      <c r="C72" s="154"/>
      <c r="D72" s="155"/>
      <c r="E72" s="155">
        <f>SUM(C72:D72)</f>
        <v>0</v>
      </c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6">
        <f t="shared" si="58"/>
        <v>0</v>
      </c>
      <c r="R72" s="162">
        <f t="shared" si="59"/>
        <v>53908</v>
      </c>
      <c r="S72" s="155"/>
      <c r="T72" s="156">
        <f t="shared" si="60"/>
        <v>53908</v>
      </c>
      <c r="U72" s="157"/>
      <c r="V72" s="158"/>
      <c r="W72" s="158">
        <f t="shared" si="61"/>
        <v>0</v>
      </c>
      <c r="X72" s="157"/>
      <c r="Y72" s="159">
        <f>SUM(X72:X72)</f>
        <v>0</v>
      </c>
      <c r="Z72" s="157"/>
      <c r="AA72" s="159">
        <f>SUM(Z72:Z72)</f>
        <v>0</v>
      </c>
      <c r="AB72" s="157"/>
      <c r="AC72" s="156">
        <f t="shared" si="64"/>
        <v>0</v>
      </c>
      <c r="AD72" s="153">
        <f t="shared" si="65"/>
        <v>53908</v>
      </c>
      <c r="AE72" s="155"/>
      <c r="AF72" s="153">
        <f t="shared" si="66"/>
        <v>53908</v>
      </c>
    </row>
    <row r="73" spans="1:32" s="160" customFormat="1" ht="15" customHeight="1" x14ac:dyDescent="0.15">
      <c r="A73" s="161" t="s">
        <v>47</v>
      </c>
      <c r="B73" s="163"/>
      <c r="C73" s="164"/>
      <c r="D73" s="165"/>
      <c r="E73" s="155">
        <f t="shared" si="57"/>
        <v>0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56">
        <f t="shared" si="58"/>
        <v>0</v>
      </c>
      <c r="R73" s="162">
        <f t="shared" si="59"/>
        <v>0</v>
      </c>
      <c r="S73" s="155"/>
      <c r="T73" s="156">
        <f t="shared" si="60"/>
        <v>0</v>
      </c>
      <c r="U73" s="162"/>
      <c r="V73" s="166"/>
      <c r="W73" s="158">
        <f t="shared" si="61"/>
        <v>0</v>
      </c>
      <c r="X73" s="162"/>
      <c r="Y73" s="159">
        <f t="shared" si="62"/>
        <v>0</v>
      </c>
      <c r="Z73" s="162"/>
      <c r="AA73" s="159">
        <f t="shared" si="63"/>
        <v>0</v>
      </c>
      <c r="AB73" s="162"/>
      <c r="AC73" s="159">
        <f t="shared" si="64"/>
        <v>0</v>
      </c>
      <c r="AD73" s="153">
        <f t="shared" si="65"/>
        <v>0</v>
      </c>
      <c r="AE73" s="155"/>
      <c r="AF73" s="153">
        <f t="shared" si="66"/>
        <v>0</v>
      </c>
    </row>
    <row r="74" spans="1:32" s="160" customFormat="1" ht="15" customHeight="1" x14ac:dyDescent="0.15">
      <c r="A74" s="161" t="s">
        <v>125</v>
      </c>
      <c r="B74" s="163">
        <v>31006</v>
      </c>
      <c r="C74" s="164"/>
      <c r="D74" s="165"/>
      <c r="E74" s="155">
        <f t="shared" si="57"/>
        <v>0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56">
        <f t="shared" si="58"/>
        <v>0</v>
      </c>
      <c r="R74" s="162">
        <f t="shared" si="59"/>
        <v>31006</v>
      </c>
      <c r="S74" s="155"/>
      <c r="T74" s="156">
        <f t="shared" si="60"/>
        <v>31006</v>
      </c>
      <c r="U74" s="162">
        <v>173932</v>
      </c>
      <c r="V74" s="166">
        <v>1</v>
      </c>
      <c r="W74" s="158">
        <f t="shared" si="61"/>
        <v>173933</v>
      </c>
      <c r="X74" s="162"/>
      <c r="Y74" s="159">
        <f t="shared" si="62"/>
        <v>0</v>
      </c>
      <c r="Z74" s="162"/>
      <c r="AA74" s="159">
        <f t="shared" si="63"/>
        <v>0</v>
      </c>
      <c r="AB74" s="162"/>
      <c r="AC74" s="159">
        <f t="shared" si="64"/>
        <v>0</v>
      </c>
      <c r="AD74" s="153">
        <f t="shared" si="65"/>
        <v>204939</v>
      </c>
      <c r="AE74" s="155">
        <v>-171257</v>
      </c>
      <c r="AF74" s="153">
        <f t="shared" si="66"/>
        <v>33682</v>
      </c>
    </row>
    <row r="75" spans="1:32" s="160" customFormat="1" ht="16.5" customHeight="1" x14ac:dyDescent="0.15">
      <c r="A75" s="167" t="s">
        <v>126</v>
      </c>
      <c r="B75" s="163">
        <f>SUBTOTAL(9,B67:B74)</f>
        <v>1376379</v>
      </c>
      <c r="C75" s="164">
        <f>SUBTOTAL(9,C67:C74)</f>
        <v>0</v>
      </c>
      <c r="D75" s="165">
        <f>SUBTOTAL(9,D67:D74)</f>
        <v>0</v>
      </c>
      <c r="E75" s="165">
        <f>SUBTOTAL(9,E67:E74)</f>
        <v>0</v>
      </c>
      <c r="F75" s="165">
        <f>SUBTOTAL(9,F67:F74)</f>
        <v>0</v>
      </c>
      <c r="G75" s="165">
        <f t="shared" ref="G75:AE75" si="67">SUBTOTAL(9,G67:G74)</f>
        <v>0</v>
      </c>
      <c r="H75" s="165">
        <f t="shared" si="67"/>
        <v>0</v>
      </c>
      <c r="I75" s="165">
        <f t="shared" si="67"/>
        <v>0</v>
      </c>
      <c r="J75" s="165">
        <f t="shared" si="67"/>
        <v>0</v>
      </c>
      <c r="K75" s="165">
        <f t="shared" si="67"/>
        <v>0</v>
      </c>
      <c r="L75" s="165">
        <f t="shared" si="67"/>
        <v>0</v>
      </c>
      <c r="M75" s="165">
        <f t="shared" si="67"/>
        <v>0</v>
      </c>
      <c r="N75" s="165">
        <f t="shared" si="67"/>
        <v>0</v>
      </c>
      <c r="O75" s="165">
        <f t="shared" si="67"/>
        <v>0</v>
      </c>
      <c r="P75" s="165">
        <f t="shared" si="67"/>
        <v>0</v>
      </c>
      <c r="Q75" s="168">
        <f t="shared" si="67"/>
        <v>0</v>
      </c>
      <c r="R75" s="162">
        <f t="shared" si="67"/>
        <v>1376379</v>
      </c>
      <c r="S75" s="165">
        <f t="shared" si="67"/>
        <v>0</v>
      </c>
      <c r="T75" s="168">
        <f t="shared" si="67"/>
        <v>1376379</v>
      </c>
      <c r="U75" s="162">
        <f t="shared" si="67"/>
        <v>173932</v>
      </c>
      <c r="V75" s="166">
        <f t="shared" si="67"/>
        <v>1</v>
      </c>
      <c r="W75" s="166">
        <f t="shared" si="67"/>
        <v>173933</v>
      </c>
      <c r="X75" s="162">
        <f t="shared" si="67"/>
        <v>0</v>
      </c>
      <c r="Y75" s="169">
        <f t="shared" si="67"/>
        <v>0</v>
      </c>
      <c r="Z75" s="162">
        <f t="shared" si="67"/>
        <v>2166709</v>
      </c>
      <c r="AA75" s="169">
        <f t="shared" si="67"/>
        <v>2166709</v>
      </c>
      <c r="AB75" s="162">
        <f t="shared" si="67"/>
        <v>0</v>
      </c>
      <c r="AC75" s="169">
        <f t="shared" si="67"/>
        <v>0</v>
      </c>
      <c r="AD75" s="163">
        <f t="shared" si="67"/>
        <v>3717021</v>
      </c>
      <c r="AE75" s="163">
        <f t="shared" si="67"/>
        <v>-2337940</v>
      </c>
      <c r="AF75" s="153">
        <f t="shared" si="66"/>
        <v>1379081</v>
      </c>
    </row>
    <row r="76" spans="1:32" s="160" customFormat="1" ht="16.5" customHeight="1" x14ac:dyDescent="0.15">
      <c r="A76" s="167" t="s">
        <v>147</v>
      </c>
      <c r="B76" s="163">
        <f t="shared" ref="B76:AF76" si="68">B75-B65</f>
        <v>-3080299</v>
      </c>
      <c r="C76" s="164">
        <f t="shared" si="68"/>
        <v>-78048</v>
      </c>
      <c r="D76" s="165">
        <f t="shared" si="68"/>
        <v>-212976</v>
      </c>
      <c r="E76" s="165">
        <f t="shared" si="68"/>
        <v>-291024</v>
      </c>
      <c r="F76" s="165">
        <f t="shared" si="68"/>
        <v>-5922</v>
      </c>
      <c r="G76" s="165">
        <f t="shared" si="68"/>
        <v>0</v>
      </c>
      <c r="H76" s="165">
        <f t="shared" si="68"/>
        <v>0</v>
      </c>
      <c r="I76" s="165">
        <f t="shared" si="68"/>
        <v>-1267842</v>
      </c>
      <c r="J76" s="165">
        <f t="shared" si="68"/>
        <v>-62188</v>
      </c>
      <c r="K76" s="165">
        <f t="shared" si="68"/>
        <v>0</v>
      </c>
      <c r="L76" s="165">
        <f t="shared" si="68"/>
        <v>0</v>
      </c>
      <c r="M76" s="165">
        <f t="shared" si="68"/>
        <v>0</v>
      </c>
      <c r="N76" s="165">
        <f t="shared" si="68"/>
        <v>-75244</v>
      </c>
      <c r="O76" s="165">
        <f t="shared" si="68"/>
        <v>0</v>
      </c>
      <c r="P76" s="165">
        <f t="shared" si="68"/>
        <v>0</v>
      </c>
      <c r="Q76" s="168">
        <f t="shared" si="68"/>
        <v>-1411196</v>
      </c>
      <c r="R76" s="162">
        <f t="shared" si="68"/>
        <v>-4782519</v>
      </c>
      <c r="S76" s="165">
        <f t="shared" si="68"/>
        <v>535459</v>
      </c>
      <c r="T76" s="168">
        <f t="shared" si="68"/>
        <v>-4247060</v>
      </c>
      <c r="U76" s="162">
        <f t="shared" si="68"/>
        <v>0</v>
      </c>
      <c r="V76" s="166">
        <f>V75-V65</f>
        <v>-204439</v>
      </c>
      <c r="W76" s="166">
        <f t="shared" si="68"/>
        <v>-204439</v>
      </c>
      <c r="X76" s="162">
        <f t="shared" si="68"/>
        <v>0</v>
      </c>
      <c r="Y76" s="169">
        <f t="shared" si="68"/>
        <v>0</v>
      </c>
      <c r="Z76" s="162">
        <f t="shared" si="68"/>
        <v>0</v>
      </c>
      <c r="AA76" s="169">
        <f t="shared" si="68"/>
        <v>0</v>
      </c>
      <c r="AB76" s="162">
        <f t="shared" si="68"/>
        <v>0</v>
      </c>
      <c r="AC76" s="169">
        <f t="shared" si="68"/>
        <v>0</v>
      </c>
      <c r="AD76" s="163">
        <f t="shared" si="68"/>
        <v>-4451499</v>
      </c>
      <c r="AE76" s="163">
        <f t="shared" si="68"/>
        <v>-171248</v>
      </c>
      <c r="AF76" s="153">
        <f t="shared" si="68"/>
        <v>-4622747</v>
      </c>
    </row>
    <row r="77" spans="1:32" s="160" customFormat="1" ht="16.5" customHeight="1" x14ac:dyDescent="0.15">
      <c r="A77" s="167" t="s">
        <v>148</v>
      </c>
      <c r="B77" s="163">
        <f t="shared" ref="B77:AF77" si="69">SUM(B33,B52,B76)</f>
        <v>427337</v>
      </c>
      <c r="C77" s="164">
        <f t="shared" si="69"/>
        <v>119734</v>
      </c>
      <c r="D77" s="165">
        <f t="shared" si="69"/>
        <v>-29033</v>
      </c>
      <c r="E77" s="165">
        <f t="shared" si="69"/>
        <v>90701</v>
      </c>
      <c r="F77" s="165">
        <f t="shared" si="69"/>
        <v>73117</v>
      </c>
      <c r="G77" s="165">
        <f t="shared" si="69"/>
        <v>1005612</v>
      </c>
      <c r="H77" s="165">
        <f t="shared" si="69"/>
        <v>424566</v>
      </c>
      <c r="I77" s="165">
        <f t="shared" si="69"/>
        <v>553</v>
      </c>
      <c r="J77" s="165">
        <f t="shared" si="69"/>
        <v>0</v>
      </c>
      <c r="K77" s="165">
        <f t="shared" si="69"/>
        <v>-4237</v>
      </c>
      <c r="L77" s="165">
        <f t="shared" si="69"/>
        <v>-1166</v>
      </c>
      <c r="M77" s="165">
        <f t="shared" si="69"/>
        <v>0</v>
      </c>
      <c r="N77" s="165">
        <f t="shared" si="69"/>
        <v>-68269</v>
      </c>
      <c r="O77" s="165">
        <f t="shared" si="69"/>
        <v>0</v>
      </c>
      <c r="P77" s="165">
        <f t="shared" si="69"/>
        <v>-9256</v>
      </c>
      <c r="Q77" s="168">
        <f t="shared" si="69"/>
        <v>1420920</v>
      </c>
      <c r="R77" s="162">
        <f t="shared" si="69"/>
        <v>1938958</v>
      </c>
      <c r="S77" s="165">
        <f t="shared" si="69"/>
        <v>0</v>
      </c>
      <c r="T77" s="168">
        <f t="shared" si="69"/>
        <v>1938958</v>
      </c>
      <c r="U77" s="162">
        <f t="shared" si="69"/>
        <v>821</v>
      </c>
      <c r="V77" s="166">
        <f>SUM(V33,V52,V76)</f>
        <v>-37736</v>
      </c>
      <c r="W77" s="166">
        <f t="shared" si="69"/>
        <v>-36915</v>
      </c>
      <c r="X77" s="162">
        <f t="shared" si="69"/>
        <v>0</v>
      </c>
      <c r="Y77" s="169">
        <f t="shared" si="69"/>
        <v>0</v>
      </c>
      <c r="Z77" s="162">
        <f t="shared" si="69"/>
        <v>735</v>
      </c>
      <c r="AA77" s="169">
        <f t="shared" si="69"/>
        <v>735</v>
      </c>
      <c r="AB77" s="162">
        <f t="shared" si="69"/>
        <v>2310</v>
      </c>
      <c r="AC77" s="169">
        <f t="shared" si="69"/>
        <v>2310</v>
      </c>
      <c r="AD77" s="163">
        <f t="shared" si="69"/>
        <v>1905088</v>
      </c>
      <c r="AE77" s="163">
        <f>SUM(AE33,AE52,AE76)</f>
        <v>0</v>
      </c>
      <c r="AF77" s="153">
        <f t="shared" si="69"/>
        <v>1905088</v>
      </c>
    </row>
    <row r="78" spans="1:32" s="160" customFormat="1" ht="16.5" customHeight="1" x14ac:dyDescent="0.15">
      <c r="A78" s="167" t="s">
        <v>149</v>
      </c>
      <c r="B78" s="163">
        <v>576359</v>
      </c>
      <c r="C78" s="164">
        <v>1271673</v>
      </c>
      <c r="D78" s="165">
        <v>1286564</v>
      </c>
      <c r="E78" s="155">
        <f>SUM(C78:D78)</f>
        <v>2558237</v>
      </c>
      <c r="F78" s="165">
        <v>-215200</v>
      </c>
      <c r="G78" s="165">
        <v>-1005612</v>
      </c>
      <c r="H78" s="165">
        <v>-424566</v>
      </c>
      <c r="I78" s="165">
        <v>-359957</v>
      </c>
      <c r="J78" s="165">
        <v>0</v>
      </c>
      <c r="K78" s="165">
        <v>440906</v>
      </c>
      <c r="L78" s="165">
        <v>-26908</v>
      </c>
      <c r="M78" s="165">
        <v>0</v>
      </c>
      <c r="N78" s="165">
        <v>103119</v>
      </c>
      <c r="O78" s="165">
        <v>0</v>
      </c>
      <c r="P78" s="165">
        <v>11332</v>
      </c>
      <c r="Q78" s="156">
        <f>SUM(F78:P78)</f>
        <v>-1476886</v>
      </c>
      <c r="R78" s="162">
        <f>SUM(B78,E78,Q78)</f>
        <v>1657710</v>
      </c>
      <c r="S78" s="155"/>
      <c r="T78" s="156">
        <f>SUM(R78:S78)</f>
        <v>1657710</v>
      </c>
      <c r="U78" s="162">
        <v>1914</v>
      </c>
      <c r="V78" s="166">
        <v>262537</v>
      </c>
      <c r="W78" s="158">
        <f>SUM(U78:V78)</f>
        <v>264451</v>
      </c>
      <c r="X78" s="162"/>
      <c r="Y78" s="159">
        <f>SUM(X78:X78)</f>
        <v>0</v>
      </c>
      <c r="Z78" s="162">
        <v>26127</v>
      </c>
      <c r="AA78" s="159">
        <f>SUM(Z78:Z78)</f>
        <v>26127</v>
      </c>
      <c r="AB78" s="162">
        <v>24598</v>
      </c>
      <c r="AC78" s="159">
        <f>SUM(AB78:AB78)</f>
        <v>24598</v>
      </c>
      <c r="AD78" s="153">
        <f>SUM(T78,W78,Y78,AA78,AC78)</f>
        <v>1972886</v>
      </c>
      <c r="AE78" s="155"/>
      <c r="AF78" s="153">
        <f>SUM(AD78:AE78)</f>
        <v>1972886</v>
      </c>
    </row>
    <row r="79" spans="1:32" s="160" customFormat="1" ht="16.5" customHeight="1" thickBot="1" x14ac:dyDescent="0.2">
      <c r="A79" s="189" t="s">
        <v>150</v>
      </c>
      <c r="B79" s="190">
        <f t="shared" ref="B79:AF79" si="70">SUM(B77:B78)</f>
        <v>1003696</v>
      </c>
      <c r="C79" s="191">
        <f t="shared" si="70"/>
        <v>1391407</v>
      </c>
      <c r="D79" s="192">
        <f t="shared" si="70"/>
        <v>1257531</v>
      </c>
      <c r="E79" s="192">
        <f>SUM(E77:E78)</f>
        <v>2648938</v>
      </c>
      <c r="F79" s="192">
        <f t="shared" si="70"/>
        <v>-142083</v>
      </c>
      <c r="G79" s="192">
        <f t="shared" si="70"/>
        <v>0</v>
      </c>
      <c r="H79" s="192">
        <f t="shared" si="70"/>
        <v>0</v>
      </c>
      <c r="I79" s="192">
        <f t="shared" si="70"/>
        <v>-359404</v>
      </c>
      <c r="J79" s="192">
        <f t="shared" si="70"/>
        <v>0</v>
      </c>
      <c r="K79" s="192">
        <f t="shared" si="70"/>
        <v>436669</v>
      </c>
      <c r="L79" s="192">
        <f t="shared" si="70"/>
        <v>-28074</v>
      </c>
      <c r="M79" s="192">
        <f t="shared" si="70"/>
        <v>0</v>
      </c>
      <c r="N79" s="192">
        <f t="shared" si="70"/>
        <v>34850</v>
      </c>
      <c r="O79" s="192">
        <f t="shared" si="70"/>
        <v>0</v>
      </c>
      <c r="P79" s="192">
        <f t="shared" si="70"/>
        <v>2076</v>
      </c>
      <c r="Q79" s="193">
        <f t="shared" si="70"/>
        <v>-55966</v>
      </c>
      <c r="R79" s="194">
        <f t="shared" si="70"/>
        <v>3596668</v>
      </c>
      <c r="S79" s="192">
        <f t="shared" si="70"/>
        <v>0</v>
      </c>
      <c r="T79" s="193">
        <f t="shared" si="70"/>
        <v>3596668</v>
      </c>
      <c r="U79" s="194">
        <f t="shared" si="70"/>
        <v>2735</v>
      </c>
      <c r="V79" s="195">
        <f>SUM(V77:V78)</f>
        <v>224801</v>
      </c>
      <c r="W79" s="195">
        <f t="shared" si="70"/>
        <v>227536</v>
      </c>
      <c r="X79" s="194">
        <f t="shared" si="70"/>
        <v>0</v>
      </c>
      <c r="Y79" s="196">
        <f t="shared" si="70"/>
        <v>0</v>
      </c>
      <c r="Z79" s="194">
        <f>SUM(Z77:Z78)</f>
        <v>26862</v>
      </c>
      <c r="AA79" s="196">
        <f>SUM(AA77:AA78)</f>
        <v>26862</v>
      </c>
      <c r="AB79" s="194">
        <f t="shared" si="70"/>
        <v>26908</v>
      </c>
      <c r="AC79" s="196">
        <f t="shared" si="70"/>
        <v>26908</v>
      </c>
      <c r="AD79" s="190">
        <f>SUM(AD77:AD78)</f>
        <v>3877974</v>
      </c>
      <c r="AE79" s="190">
        <f t="shared" si="70"/>
        <v>0</v>
      </c>
      <c r="AF79" s="190">
        <f t="shared" si="70"/>
        <v>3877974</v>
      </c>
    </row>
  </sheetData>
  <mergeCells count="33">
    <mergeCell ref="P6:P7"/>
    <mergeCell ref="J6:J7"/>
    <mergeCell ref="K6:K7"/>
    <mergeCell ref="L6:L7"/>
    <mergeCell ref="M6:M7"/>
    <mergeCell ref="N6:N7"/>
    <mergeCell ref="O6:O7"/>
    <mergeCell ref="C6:C7"/>
    <mergeCell ref="D6:D7"/>
    <mergeCell ref="F6:F7"/>
    <mergeCell ref="G6:G7"/>
    <mergeCell ref="H6:H7"/>
    <mergeCell ref="I6:I7"/>
    <mergeCell ref="AD4:AD5"/>
    <mergeCell ref="AE4:AE5"/>
    <mergeCell ref="AF4:AF5"/>
    <mergeCell ref="C5:E5"/>
    <mergeCell ref="F5:Q5"/>
    <mergeCell ref="U5:U6"/>
    <mergeCell ref="V5:V6"/>
    <mergeCell ref="X5:X6"/>
    <mergeCell ref="Z5:Z6"/>
    <mergeCell ref="AB5:AB6"/>
    <mergeCell ref="A3:A7"/>
    <mergeCell ref="B3:T3"/>
    <mergeCell ref="U3:W3"/>
    <mergeCell ref="X3:Y3"/>
    <mergeCell ref="Z3:AA3"/>
    <mergeCell ref="AB3:AC3"/>
    <mergeCell ref="C4:Q4"/>
    <mergeCell ref="R4:R5"/>
    <mergeCell ref="S4:S5"/>
    <mergeCell ref="T4:T5"/>
  </mergeCells>
  <phoneticPr fontId="4"/>
  <printOptions gridLinesSet="0"/>
  <pageMargins left="0.78740157480314965" right="0.39370078740157483" top="0.78740157480314965" bottom="0.39370078740157483" header="0.59055118110236227" footer="0.39370078740157483"/>
  <pageSetup paperSize="9" scale="68" fitToWidth="0" orientation="portrait" r:id="rId1"/>
  <headerFooter alignWithMargins="0">
    <oddHeader>&amp;L&amp;14&amp;A</oddHeader>
  </headerFooter>
  <colBreaks count="2" manualBreakCount="2">
    <brk id="5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４－４</vt:lpstr>
      <vt:lpstr>５－５</vt:lpstr>
      <vt:lpstr>'４－４'!Print_Area</vt:lpstr>
      <vt:lpstr>'５－５'!Print_Titles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cp:lastPrinted>2012-11-05T02:52:37Z</cp:lastPrinted>
  <dcterms:created xsi:type="dcterms:W3CDTF">2012-11-05T02:52:32Z</dcterms:created>
  <dcterms:modified xsi:type="dcterms:W3CDTF">2012-11-05T02:53:07Z</dcterms:modified>
</cp:coreProperties>
</file>