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税財政G\02財政担当\08財政状況一覧表等\01財政状況資料集\H28決算\12ストック分公表につい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5" i="9"/>
  <c r="AO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C39" i="9"/>
  <c r="CO38" i="9"/>
  <c r="BW38" i="9"/>
  <c r="BE38" i="9"/>
  <c r="AM38" i="9"/>
  <c r="C38" i="9"/>
  <c r="CO37" i="9"/>
  <c r="BW37" i="9"/>
  <c r="BE37" i="9"/>
  <c r="AM37" i="9"/>
  <c r="C37" i="9"/>
  <c r="CO36" i="9"/>
  <c r="BE36" i="9"/>
  <c r="AM36" i="9"/>
  <c r="C36" i="9"/>
  <c r="CO34" i="9"/>
  <c r="CO35" i="9" s="1"/>
  <c r="BW34" i="9"/>
  <c r="BW35" i="9" s="1"/>
  <c r="BW36"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AM34" i="9" l="1"/>
  <c r="AM35" i="9" s="1"/>
  <c r="BE34" i="9" l="1"/>
  <c r="BE35" i="9" s="1"/>
</calcChain>
</file>

<file path=xl/sharedStrings.xml><?xml version="1.0" encoding="utf-8"?>
<sst xmlns="http://schemas.openxmlformats.org/spreadsheetml/2006/main" count="1072" uniqueCount="570">
  <si>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</si>
  <si>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</si>
  <si>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</si>
  <si>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</si>
  <si>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</si>
  <si>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</si>
  <si>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</si>
  <si>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</si>
  <si>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</si>
  <si>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</si>
  <si>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</si>
  <si>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</si>
  <si>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</si>
  <si>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</si>
  <si>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</si>
  <si>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</si>
  <si>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</si>
  <si>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</si>
  <si>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</si>
  <si>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</si>
  <si>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</si>
  <si>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</si>
  <si>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</si>
  <si>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</si>
  <si>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</si>
  <si>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</si>
  <si>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</si>
  <si>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</si>
  <si>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</si>
  <si>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</si>
  <si>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</si>
  <si>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</si>
  <si>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</si>
  <si>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</si>
  <si>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</si>
  <si>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</si>
  <si>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</si>
  <si>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</si>
  <si>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</si>
  <si>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</si>
  <si>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</si>
  <si>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</si>
  <si>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</si>
  <si>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</si>
  <si>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</si>
  <si>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</si>
  <si>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</si>
  <si>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</si>
  <si>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</si>
  <si>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</si>
  <si>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</si>
  <si>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</si>
  <si>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</si>
  <si>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</si>
  <si>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</si>
  <si>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</si>
  <si>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</si>
  <si>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</si>
  <si>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</si>
  <si>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</si>
  <si>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</si>
  <si>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</si>
  <si>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</si>
  <si>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</si>
  <si>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</si>
  <si>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</si>
  <si>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</si>
  <si>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</si>
  <si>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</si>
  <si>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</si>
  <si>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</si>
  <si>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</si>
  <si>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</si>
  <si>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</si>
  <si>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</si>
  <si>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</si>
  <si>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</si>
  <si>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</si>
  <si>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</si>
  <si>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</si>
  <si>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</si>
  <si>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</si>
  <si>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坂出市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</si>
  <si>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</si>
  <si>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</si>
  <si>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</si>
  <si>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</si>
  <si>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</si>
  <si>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</si>
  <si>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</si>
  <si>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</si>
  <si>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</si>
  <si>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</si>
  <si>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</si>
  <si>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</si>
  <si>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</si>
  <si>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</si>
  <si>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</si>
  <si>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</si>
  <si>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</si>
  <si>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</si>
  <si>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</si>
  <si>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</si>
  <si>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</si>
  <si>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</si>
  <si>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</si>
  <si>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</si>
  <si>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</si>
  <si>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</si>
  <si>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</si>
  <si>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</si>
  <si>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</si>
  <si>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</si>
  <si>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</si>
  <si>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</si>
  <si>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</si>
  <si>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</si>
  <si>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</si>
  <si>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</si>
  <si>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</si>
  <si>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</si>
  <si>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</si>
  <si>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</si>
  <si>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</si>
  <si>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</si>
  <si>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</si>
  <si>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</si>
  <si>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</si>
  <si>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</si>
  <si>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</si>
  <si>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</si>
  <si>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</si>
  <si>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</si>
  <si>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</si>
  <si>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</si>
  <si>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</si>
  <si>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</si>
  <si>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</si>
  <si>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</si>
  <si>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</si>
  <si>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</si>
  <si>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</si>
  <si>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</si>
  <si>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</si>
  <si>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</si>
  <si>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</si>
  <si>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</si>
  <si>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</si>
  <si>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</si>
  <si>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</si>
  <si>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</si>
  <si>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</si>
  <si>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</si>
  <si>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</si>
  <si>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</si>
  <si>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</si>
  <si>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</si>
  <si>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</si>
  <si>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</si>
  <si>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</si>
  <si>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</si>
  <si>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</si>
  <si>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</si>
  <si>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</si>
  <si>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</si>
  <si>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</si>
  <si>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</si>
  <si>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</si>
  <si>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</si>
  <si>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</si>
  <si>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</si>
  <si>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</si>
  <si>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</si>
  <si>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</si>
  <si>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</si>
  <si>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</si>
  <si>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</si>
  <si>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</si>
  <si>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</si>
  <si>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</si>
  <si>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</si>
  <si>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</si>
  <si>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</si>
  <si>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</si>
  <si>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</si>
  <si>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</si>
  <si>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</si>
  <si>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</si>
  <si>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</si>
  <si>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</si>
  <si>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</si>
  <si>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</si>
  <si>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</si>
  <si>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</si>
  <si>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</si>
  <si>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</si>
  <si>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香川県坂出市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</si>
  <si>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</si>
  <si>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</si>
  <si>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</si>
  <si>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</si>
  <si>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</si>
  <si>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</si>
  <si>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</si>
  <si>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</si>
  <si>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</si>
  <si>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</si>
  <si>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</si>
  <si>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</si>
  <si>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</si>
  <si>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</si>
  <si>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</si>
  <si>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</si>
  <si>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</si>
  <si>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</si>
  <si>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</si>
  <si>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</si>
  <si>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</si>
  <si>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</si>
  <si>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</si>
  <si>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</si>
  <si>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</si>
  <si>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</si>
  <si>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</si>
  <si>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</si>
  <si>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</si>
  <si>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</si>
  <si>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</si>
  <si>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</si>
  <si>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</si>
  <si>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</si>
  <si>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</si>
  <si>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</si>
  <si>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</si>
  <si>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</si>
  <si>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</si>
  <si>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</si>
  <si>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</si>
  <si>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</si>
  <si>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</si>
  <si>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</si>
  <si>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</si>
  <si>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</si>
  <si>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</si>
  <si>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</si>
  <si>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</si>
  <si>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</si>
  <si>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</si>
  <si>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</si>
  <si>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</si>
  <si>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</si>
  <si>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</si>
  <si>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</si>
  <si>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</si>
  <si>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</si>
  <si>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</si>
  <si>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</si>
  <si>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</si>
  <si>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</si>
  <si>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</si>
  <si>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</si>
  <si>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</si>
  <si>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</si>
  <si>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</si>
  <si>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</si>
  <si>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</si>
  <si>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</si>
  <si>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</si>
  <si>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</si>
  <si>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</si>
  <si>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</si>
  <si>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</si>
  <si>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</si>
  <si>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</si>
  <si>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</si>
  <si>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</si>
  <si>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</si>
  <si>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</si>
  <si>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</si>
  <si>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</si>
  <si>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</si>
  <si>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</si>
  <si>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</si>
  <si>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</si>
  <si>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</si>
  <si>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</si>
  <si>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</si>
  <si>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</si>
  <si>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</si>
  <si>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</si>
  <si>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</si>
  <si>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</si>
  <si>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</si>
  <si>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</si>
  <si>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</si>
  <si>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</si>
  <si>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</si>
  <si>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</si>
  <si>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</si>
  <si>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</si>
  <si>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</si>
  <si>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</si>
  <si>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</si>
  <si>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</si>
  <si>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</si>
  <si>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</si>
  <si>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</si>
  <si>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</si>
  <si>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</si>
  <si>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</si>
  <si>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</si>
  <si>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</si>
  <si>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</si>
  <si>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</si>
  <si>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</si>
  <si>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</si>
  <si>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</si>
  <si>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</si>
  <si>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</si>
  <si>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</si>
  <si>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</si>
  <si>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</si>
  <si>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</si>
  <si>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</si>
  <si>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</si>
  <si>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</si>
  <si>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</si>
  <si>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</si>
  <si>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</si>
  <si>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</si>
  <si>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</si>
  <si>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</si>
  <si>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</si>
  <si>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</si>
  <si>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</si>
  <si>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</si>
  <si>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</si>
  <si>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</si>
  <si>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</si>
  <si>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</si>
  <si>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</si>
  <si>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</si>
  <si>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</si>
  <si>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</si>
  <si>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</si>
  <si>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香川県坂出市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</si>
  <si>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</si>
  <si>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</si>
  <si>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</si>
  <si>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</si>
  <si>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</si>
  <si>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</si>
  <si>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</si>
  <si>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</si>
  <si>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</si>
  <si>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</si>
  <si>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</si>
  <si>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</si>
  <si>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</si>
  <si>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</si>
  <si>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</si>
  <si>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</si>
  <si>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</si>
  <si>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</si>
  <si>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</si>
  <si>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</si>
  <si>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王越診療所特別会計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</si>
  <si>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</si>
  <si>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</si>
  <si>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</si>
  <si>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</si>
  <si>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</si>
  <si>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</si>
  <si>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</si>
  <si>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</si>
  <si>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</si>
  <si>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</si>
  <si>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</si>
  <si>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</si>
  <si>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</si>
  <si>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</si>
  <si>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国民健康保険与島診療所特別会計</t>
    <phoneticPr fontId="5"/>
  </si>
  <si>
    <t>介護保険特別会計</t>
    <phoneticPr fontId="5"/>
  </si>
  <si>
    <t>介護保険介護予防支援事業特別会計</t>
    <phoneticPr fontId="5"/>
  </si>
  <si>
    <t>坂出駅北口地下駐車場事業特別会計</t>
    <phoneticPr fontId="5"/>
  </si>
  <si>
    <t>後期高齢者医療特別会計</t>
    <phoneticPr fontId="5"/>
  </si>
  <si>
    <t>水道事業会計</t>
    <phoneticPr fontId="5"/>
  </si>
  <si>
    <t>法適用企業</t>
    <phoneticPr fontId="5"/>
  </si>
  <si>
    <t>市立病院事業会計</t>
    <phoneticPr fontId="5"/>
  </si>
  <si>
    <t>坂出港港湾整備事業特別会計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</si>
  <si>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</si>
  <si>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</si>
  <si>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</si>
  <si>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</si>
  <si>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</si>
  <si>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</si>
  <si>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</si>
  <si>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</si>
  <si>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</si>
  <si>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</si>
  <si>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</si>
  <si>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</si>
  <si>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</si>
  <si>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</si>
  <si>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</si>
  <si>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</si>
  <si>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</si>
  <si>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</si>
  <si>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</si>
  <si>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</si>
  <si>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</si>
  <si>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</si>
  <si>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</si>
  <si>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</si>
  <si>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</si>
  <si>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</si>
  <si>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</si>
  <si>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</si>
  <si>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</si>
  <si>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</si>
  <si>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</si>
  <si>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</si>
  <si>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</si>
  <si>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</si>
  <si>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</si>
  <si>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</si>
  <si>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</si>
  <si>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</si>
  <si>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</si>
  <si>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</si>
  <si>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</si>
  <si>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</si>
  <si>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</si>
  <si>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</si>
  <si>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</si>
  <si>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</si>
  <si>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</si>
  <si>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</si>
  <si>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</si>
  <si>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</si>
  <si>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</si>
  <si>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</si>
  <si>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</si>
  <si>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</si>
  <si>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</si>
  <si>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</si>
  <si>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</si>
  <si>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</si>
  <si>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</si>
  <si>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</si>
  <si>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</si>
  <si>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</si>
  <si>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</si>
  <si>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</si>
  <si>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</si>
  <si>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</si>
  <si>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</si>
  <si>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</si>
  <si>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</si>
  <si>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</si>
  <si>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</si>
  <si>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</si>
  <si>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</si>
  <si>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</si>
  <si>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</si>
  <si>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</si>
  <si>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</si>
  <si>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</si>
  <si>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</si>
  <si>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</si>
  <si>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</si>
  <si>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</si>
  <si>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</si>
  <si>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</si>
  <si>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</si>
  <si>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</si>
  <si>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</si>
  <si>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</si>
  <si>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</si>
  <si>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</si>
  <si>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</si>
  <si>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</si>
  <si>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</si>
  <si>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</si>
  <si>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</si>
  <si>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</si>
  <si>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</si>
  <si>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</si>
  <si>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</si>
  <si>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</si>
  <si>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</si>
  <si>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</si>
  <si>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</si>
  <si>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</si>
  <si>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</si>
  <si>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</si>
  <si>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</si>
  <si>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</si>
  <si>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</si>
  <si>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</si>
  <si>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</si>
  <si>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</si>
  <si>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</si>
  <si>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</si>
  <si>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</si>
  <si>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</si>
  <si>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</si>
  <si>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</si>
  <si>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</si>
  <si>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</si>
  <si>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</si>
  <si>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</si>
  <si>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</si>
  <si>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</si>
  <si>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</si>
  <si>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</si>
  <si>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</si>
  <si>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</si>
  <si>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</si>
  <si>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</si>
  <si>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</si>
  <si>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</si>
  <si>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</si>
  <si>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</si>
  <si>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</si>
  <si>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</si>
  <si>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</si>
  <si>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0.41</t>
  </si>
  <si>
    <t>国民健康保険特別会計</t>
  </si>
  <si>
    <t>▲ 0.72</t>
  </si>
  <si>
    <t>▲ 0.71</t>
  </si>
  <si>
    <t>▲ 0.54</t>
  </si>
  <si>
    <t>国民健康保険与島診療所特別会計</t>
  </si>
  <si>
    <t>▲ 0.21</t>
  </si>
  <si>
    <t>▲ 0.23</t>
  </si>
  <si>
    <t>▲ 0.27</t>
  </si>
  <si>
    <t>市立病院事業会計</t>
  </si>
  <si>
    <t>水道事業会計</t>
  </si>
  <si>
    <t>一般会計</t>
  </si>
  <si>
    <t>介護保険特別会計</t>
  </si>
  <si>
    <t>坂出港港湾整備事業特別会計</t>
  </si>
  <si>
    <t>後期高齢者医療特別会計</t>
  </si>
  <si>
    <t>その他会計（赤字）</t>
  </si>
  <si>
    <t>その他会計（黒字）</t>
  </si>
  <si>
    <t>-</t>
    <phoneticPr fontId="2"/>
  </si>
  <si>
    <t>-</t>
    <phoneticPr fontId="2"/>
  </si>
  <si>
    <t>坂出、宇多津広域行政事務組合</t>
    <rPh sb="0" eb="2">
      <t>サカイデ</t>
    </rPh>
    <rPh sb="3" eb="6">
      <t>ウタヅ</t>
    </rPh>
    <rPh sb="6" eb="8">
      <t>コウイキ</t>
    </rPh>
    <rPh sb="8" eb="10">
      <t>ギョウセイ</t>
    </rPh>
    <rPh sb="10" eb="12">
      <t>ジム</t>
    </rPh>
    <rPh sb="12" eb="14">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</si>
  <si>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</si>
  <si>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</si>
  <si>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</si>
  <si>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t>
    <phoneticPr fontId="2"/>
  </si>
  <si>
    <t>本州四国総合開発</t>
    <rPh sb="0" eb="2">
      <t>ホンシュウ</t>
    </rPh>
    <rPh sb="2" eb="4">
      <t>シコク</t>
    </rPh>
    <rPh sb="4" eb="6">
      <t>ソウゴウ</t>
    </rPh>
    <rPh sb="6" eb="8">
      <t>カイハツ</t>
    </rPh>
    <phoneticPr fontId="2"/>
  </si>
  <si>
    <t>坂出市学校給食会</t>
    <rPh sb="0" eb="3">
      <t>サカイデシ</t>
    </rPh>
    <rPh sb="3" eb="5">
      <t>ガッコウ</t>
    </rPh>
    <rPh sb="5" eb="7">
      <t>キュウショク</t>
    </rPh>
    <rPh sb="7" eb="8">
      <t>カイ</t>
    </rPh>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</si>
  <si>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</si>
  <si>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</si>
  <si>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</si>
  <si>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</si>
  <si>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</si>
  <si>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</si>
  <si>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</si>
  <si>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</si>
  <si>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</si>
  <si>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将来負担比率及び実質公債費比率は改善傾向にあるものの、類似団体と比較して高い水準にある。これは、平成17年度まで実施した坂出駅周辺整備主要プロジェクト等の大規模な建設事業や
土地開発公社経営健全化などに係る公債費及び地方債現在高の増嵩、また下水道事業特別会計や病院事業会計への多額の繰出金などが影響している。今後とも、事業の厳しい取捨選択を行
い、地方債の発行を抑制し、比率のさらなる改善に努める。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</si>
  <si>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</si>
  <si>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</si>
  <si>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</si>
  <si>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</si>
  <si>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は、類似団体と比べて高い水準にあるが、地方債の新規発行を抑制してきた結果、低下傾向にある。また、有形固定資産減価償却率についても、類似団体より高い水準にある。主な要因として、昭和32年に建設した本庁舎の老朽化が進んでいること、市立体育館の減価償却が終了していること、公営住宅の有形固定資産減価償却率が高い水準にあることがあげられる。公共施設等総合管理計画に基づき、今後、老朽化対策に積極的に取り組んで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</si>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</sst>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57295</c:v>
                </c:pt>
              </c:numCache>
            </c:numRef>
          </c:val>
          <c:smooth val="0"/>
          <c:extLst xmlns:c16r2="http://schemas.microsoft.com/office/drawing/2015/06/chart">
            <c:ext xmlns:c16="http://schemas.microsoft.com/office/drawing/2014/chart" uri="{C3380CC4-5D6E-409C-BE32-E72D297353CC}">
              <c16:uniqueId val="{00000000-B48F-4FCC-A41F-EAEA5794B5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44527</c:v>
                </c:pt>
                <c:pt idx="1">
                  <c:v>40117</c:v>
                </c:pt>
                <c:pt idx="2">
                  <c:v>31533</c:v>
                </c:pt>
                <c:pt idx="3">
                  <c:v>53392</c:v>
                </c:pt>
                <c:pt idx="4">
                  <c:v>43914</c:v>
                </c:pt>
              </c:numCache>
            </c:numRef>
          </c:val>
          <c:smooth val="0"/>
          <c:extLst xmlns:c16r2="http://schemas.microsoft.com/office/drawing/2015/06/chart">
            <c:ext xmlns:c16="http://schemas.microsoft.com/office/drawing/2014/chart" uri="{C3380CC4-5D6E-409C-BE32-E72D297353CC}">
              <c16:uniqueId val="{00000001-B48F-4FCC-A41F-EAEA5794B5FB}"/>
            </c:ext>
          </c:extLst>
        </c:ser>
        <c:dLbls>
          <c:showLegendKey val="0"/>
          <c:showVal val="0"/>
          <c:showCatName val="0"/>
          <c:showSerName val="0"/>
          <c:showPercent val="0"/>
          <c:showBubbleSize val="0"/>
        </c:dLbls>
        <c:marker val="1"/>
        <c:smooth val="0"/>
        <c:axId val="203714056"/>
        <c:axId val="203721112"/>
      </c:lineChart>
      <c:catAx>
        <c:axId val="203714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721112"/>
        <c:crosses val="autoZero"/>
        <c:auto val="1"/>
        <c:lblAlgn val="ctr"/>
        <c:lblOffset val="100"/>
        <c:tickLblSkip val="1"/>
        <c:tickMarkSkip val="1"/>
        <c:noMultiLvlLbl val="0"/>
      </c:catAx>
      <c:valAx>
        <c:axId val="20372111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714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5.47</c:v>
                </c:pt>
                <c:pt idx="1">
                  <c:v>8.51</c:v>
                </c:pt>
                <c:pt idx="2">
                  <c:v>6.39</c:v>
                </c:pt>
                <c:pt idx="3">
                  <c:v>6.2</c:v>
                </c:pt>
                <c:pt idx="4">
                  <c:v>5.39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15.33</c:v>
                </c:pt>
                <c:pt idx="1">
                  <c:v>17.43</c:v>
                </c:pt>
                <c:pt idx="2">
                  <c:v>21.15</c:v>
                </c:pt>
                <c:pt idx="3">
                  <c:v>23.03</c:v>
                </c:pt>
                <c:pt idx="4">
                  <c:v>23.38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3716408"/>
        <c:axId val="20372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c:v>
                </c:pt>
                <c:pt idx="1">
                  <c:v>5.18</c:v>
                </c:pt>
                <c:pt idx="2">
                  <c:v>1.63</c:v>
                </c:pt>
                <c:pt idx="3">
                  <c:v>1.64</c:v>
                </c:pt>
                <c:pt idx="4">
                  <c:v>-0.41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3716408"/>
        <c:axId val="203720720"/>
      </c:lineChart>
      <c:catAx>
        <c:axId val="203716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720720"/>
        <c:crosses val="autoZero"/>
        <c:auto val="1"/>
        <c:lblAlgn val="ctr"/>
        <c:lblOffset val="100"/>
        <c:tickLblSkip val="1"/>
        <c:tickMarkSkip val="1"/>
        <c:noMultiLvlLbl val="0"/>
      </c:catAx>
      <c:valAx>
        <c:axId val="20372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16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坂出港港湾整備事業特別会計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0.15</c:v>
                </c:pt>
                <c:pt idx="4">
                  <c:v>#N/A</c:v>
                </c:pt>
                <c:pt idx="5">
                  <c:v>0.3</c:v>
                </c:pt>
                <c:pt idx="6">
                  <c:v>#N/A</c:v>
                </c:pt>
                <c:pt idx="7">
                  <c:v>0.44</c:v>
                </c:pt>
                <c:pt idx="8">
                  <c:v>#N/A</c:v>
                </c:pt>
                <c:pt idx="9">
                  <c:v>0.56999999999999995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0.72</c:v>
                </c:pt>
                <c:pt idx="2">
                  <c:v>#N/A</c:v>
                </c:pt>
                <c:pt idx="3">
                  <c:v>0.84</c:v>
                </c:pt>
                <c:pt idx="4">
                  <c:v>#N/A</c:v>
                </c:pt>
                <c:pt idx="5">
                  <c:v>1.05</c:v>
                </c:pt>
                <c:pt idx="6">
                  <c:v>#N/A</c:v>
                </c:pt>
                <c:pt idx="7">
                  <c:v>0.63</c:v>
                </c:pt>
                <c:pt idx="8">
                  <c:v>#N/A</c:v>
                </c:pt>
                <c:pt idx="9">
                  <c:v>0.72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5.47</c:v>
                </c:pt>
                <c:pt idx="2">
                  <c:v>#N/A</c:v>
                </c:pt>
                <c:pt idx="3">
                  <c:v>8.51</c:v>
                </c:pt>
                <c:pt idx="4">
                  <c:v>#N/A</c:v>
                </c:pt>
                <c:pt idx="5">
                  <c:v>6.38</c:v>
                </c:pt>
                <c:pt idx="6">
                  <c:v>#N/A</c:v>
                </c:pt>
                <c:pt idx="7">
                  <c:v>6.18</c:v>
                </c:pt>
                <c:pt idx="8">
                  <c:v>#N/A</c:v>
                </c:pt>
                <c:pt idx="9">
                  <c:v>5.39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9.31</c:v>
                </c:pt>
                <c:pt idx="2">
                  <c:v>#N/A</c:v>
                </c:pt>
                <c:pt idx="3">
                  <c:v>9.7200000000000006</c:v>
                </c:pt>
                <c:pt idx="4">
                  <c:v>#N/A</c:v>
                </c:pt>
                <c:pt idx="5">
                  <c:v>8.94</c:v>
                </c:pt>
                <c:pt idx="6">
                  <c:v>#N/A</c:v>
                </c:pt>
                <c:pt idx="7">
                  <c:v>8.8699999999999992</c:v>
                </c:pt>
                <c:pt idx="8">
                  <c:v>#N/A</c:v>
                </c:pt>
                <c:pt idx="9">
                  <c:v>8.59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22.54</c:v>
                </c:pt>
                <c:pt idx="2">
                  <c:v>#N/A</c:v>
                </c:pt>
                <c:pt idx="3">
                  <c:v>25.73</c:v>
                </c:pt>
                <c:pt idx="4">
                  <c:v>#N/A</c:v>
                </c:pt>
                <c:pt idx="5">
                  <c:v>26.97</c:v>
                </c:pt>
                <c:pt idx="6">
                  <c:v>#N/A</c:v>
                </c:pt>
                <c:pt idx="7">
                  <c:v>29.29</c:v>
                </c:pt>
                <c:pt idx="8">
                  <c:v>#N/A</c:v>
                </c:pt>
                <c:pt idx="9">
                  <c:v>28.82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国民健康保険与島診療所特別会計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0.21</c:v>
                </c:pt>
                <c:pt idx="1">
                  <c:v>#N/A</c:v>
                </c:pt>
                <c:pt idx="2">
                  <c:v>0.23</c:v>
                </c:pt>
                <c:pt idx="3">
                  <c:v>#N/A</c:v>
                </c:pt>
                <c:pt idx="4">
                  <c:v>0.23</c:v>
                </c:pt>
                <c:pt idx="5">
                  <c:v>#N/A</c:v>
                </c:pt>
                <c:pt idx="6">
                  <c:v>0.23</c:v>
                </c:pt>
                <c:pt idx="7">
                  <c:v>#N/A</c:v>
                </c:pt>
                <c:pt idx="8">
                  <c:v>0.27</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0.56000000000000005</c:v>
                </c:pt>
                <c:pt idx="2">
                  <c:v>#N/A</c:v>
                </c:pt>
                <c:pt idx="3">
                  <c:v>0.09</c:v>
                </c:pt>
                <c:pt idx="4">
                  <c:v>0.72</c:v>
                </c:pt>
                <c:pt idx="5">
                  <c:v>#N/A</c:v>
                </c:pt>
                <c:pt idx="6">
                  <c:v>0.71</c:v>
                </c:pt>
                <c:pt idx="7">
                  <c:v>#N/A</c:v>
                </c:pt>
                <c:pt idx="8">
                  <c:v>0.54</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3715232"/>
        <c:axId val="203716800"/>
      </c:barChart>
      <c:catAx>
        <c:axId val="20371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716800"/>
        <c:crosses val="autoZero"/>
        <c:auto val="1"/>
        <c:lblAlgn val="ctr"/>
        <c:lblOffset val="100"/>
        <c:tickLblSkip val="1"/>
        <c:tickMarkSkip val="1"/>
        <c:noMultiLvlLbl val="0"/>
      </c:catAx>
      <c:valAx>
        <c:axId val="20371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15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1518</c:v>
                </c:pt>
                <c:pt idx="5">
                  <c:v>1533</c:v>
                </c:pt>
                <c:pt idx="8">
                  <c:v>1548</c:v>
                </c:pt>
                <c:pt idx="11">
                  <c:v>1453</c:v>
                </c:pt>
                <c:pt idx="14">
                  <c:v>1480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107</c:v>
                </c:pt>
                <c:pt idx="3">
                  <c:v>107</c:v>
                </c:pt>
                <c:pt idx="6">
                  <c:v>75</c:v>
                </c:pt>
                <c:pt idx="9">
                  <c:v>37</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574</c:v>
                </c:pt>
                <c:pt idx="3">
                  <c:v>565</c:v>
                </c:pt>
                <c:pt idx="6">
                  <c:v>597</c:v>
                </c:pt>
                <c:pt idx="9">
                  <c:v>644</c:v>
                </c:pt>
                <c:pt idx="12">
                  <c:v>650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2478</c:v>
                </c:pt>
                <c:pt idx="3">
                  <c:v>2383</c:v>
                </c:pt>
                <c:pt idx="6">
                  <c:v>2427</c:v>
                </c:pt>
                <c:pt idx="9">
                  <c:v>2295</c:v>
                </c:pt>
                <c:pt idx="12">
                  <c:v>2213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3717192"/>
        <c:axId val="203720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1642</c:v>
                </c:pt>
                <c:pt idx="2">
                  <c:v>#N/A</c:v>
                </c:pt>
                <c:pt idx="3">
                  <c:v>#N/A</c:v>
                </c:pt>
                <c:pt idx="4">
                  <c:v>1523</c:v>
                </c:pt>
                <c:pt idx="5">
                  <c:v>#N/A</c:v>
                </c:pt>
                <c:pt idx="6">
                  <c:v>#N/A</c:v>
                </c:pt>
                <c:pt idx="7">
                  <c:v>1552</c:v>
                </c:pt>
                <c:pt idx="8">
                  <c:v>#N/A</c:v>
                </c:pt>
                <c:pt idx="9">
                  <c:v>#N/A</c:v>
                </c:pt>
                <c:pt idx="10">
                  <c:v>1524</c:v>
                </c:pt>
                <c:pt idx="11">
                  <c:v>#N/A</c:v>
                </c:pt>
                <c:pt idx="12">
                  <c:v>#N/A</c:v>
                </c:pt>
                <c:pt idx="13">
                  <c:v>1384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3717192"/>
        <c:axId val="203720328"/>
      </c:lineChart>
      <c:catAx>
        <c:axId val="203717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720328"/>
        <c:crosses val="autoZero"/>
        <c:auto val="1"/>
        <c:lblAlgn val="ctr"/>
        <c:lblOffset val="100"/>
        <c:tickLblSkip val="1"/>
        <c:tickMarkSkip val="1"/>
        <c:noMultiLvlLbl val="0"/>
      </c:catAx>
      <c:valAx>
        <c:axId val="203720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717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16592</c:v>
                </c:pt>
                <c:pt idx="5">
                  <c:v>17290</c:v>
                </c:pt>
                <c:pt idx="8">
                  <c:v>18196</c:v>
                </c:pt>
                <c:pt idx="11">
                  <c:v>18385</c:v>
                </c:pt>
                <c:pt idx="14">
                  <c:v>18527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45</c:v>
                </c:pt>
                <c:pt idx="5">
                  <c:v>37</c:v>
                </c:pt>
                <c:pt idx="8">
                  <c:v>28</c:v>
                </c:pt>
                <c:pt idx="11">
                  <c:v>21</c:v>
                </c:pt>
                <c:pt idx="14">
                  <c:v>15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4163</c:v>
                </c:pt>
                <c:pt idx="5">
                  <c:v>4274</c:v>
                </c:pt>
                <c:pt idx="8">
                  <c:v>4827</c:v>
                </c:pt>
                <c:pt idx="11">
                  <c:v>5246</c:v>
                </c:pt>
                <c:pt idx="14">
                  <c:v>5725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1060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5582</c:v>
                </c:pt>
                <c:pt idx="3">
                  <c:v>4930</c:v>
                </c:pt>
                <c:pt idx="6">
                  <c:v>4264</c:v>
                </c:pt>
                <c:pt idx="9">
                  <c:v>3776</c:v>
                </c:pt>
                <c:pt idx="12">
                  <c:v>3514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214</c:v>
                </c:pt>
                <c:pt idx="3">
                  <c:v>110</c:v>
                </c:pt>
                <c:pt idx="6">
                  <c:v>36</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7431</c:v>
                </c:pt>
                <c:pt idx="3">
                  <c:v>7657</c:v>
                </c:pt>
                <c:pt idx="6">
                  <c:v>9904</c:v>
                </c:pt>
                <c:pt idx="9">
                  <c:v>9812</c:v>
                </c:pt>
                <c:pt idx="12">
                  <c:v>9479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c:v>
                </c:pt>
                <c:pt idx="3">
                  <c:v>12</c:v>
                </c:pt>
                <c:pt idx="6">
                  <c:v>10</c:v>
                </c:pt>
                <c:pt idx="9">
                  <c:v>9</c:v>
                </c:pt>
                <c:pt idx="12">
                  <c:v>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20946</c:v>
                </c:pt>
                <c:pt idx="3">
                  <c:v>21843</c:v>
                </c:pt>
                <c:pt idx="6">
                  <c:v>21662</c:v>
                </c:pt>
                <c:pt idx="9">
                  <c:v>21937</c:v>
                </c:pt>
                <c:pt idx="12">
                  <c:v>21938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14177728"/>
        <c:axId val="314178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14446</c:v>
                </c:pt>
                <c:pt idx="2">
                  <c:v>#N/A</c:v>
                </c:pt>
                <c:pt idx="3">
                  <c:v>#N/A</c:v>
                </c:pt>
                <c:pt idx="4">
                  <c:v>12949</c:v>
                </c:pt>
                <c:pt idx="5">
                  <c:v>#N/A</c:v>
                </c:pt>
                <c:pt idx="6">
                  <c:v>#N/A</c:v>
                </c:pt>
                <c:pt idx="7">
                  <c:v>12825</c:v>
                </c:pt>
                <c:pt idx="8">
                  <c:v>#N/A</c:v>
                </c:pt>
                <c:pt idx="9">
                  <c:v>#N/A</c:v>
                </c:pt>
                <c:pt idx="10">
                  <c:v>11882</c:v>
                </c:pt>
                <c:pt idx="11">
                  <c:v>#N/A</c:v>
                </c:pt>
                <c:pt idx="12">
                  <c:v>#N/A</c:v>
                </c:pt>
                <c:pt idx="13">
                  <c:v>10671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14177728"/>
        <c:axId val="314178120"/>
      </c:lineChart>
      <c:catAx>
        <c:axId val="31417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4178120"/>
        <c:crosses val="autoZero"/>
        <c:auto val="1"/>
        <c:lblAlgn val="ctr"/>
        <c:lblOffset val="100"/>
        <c:tickLblSkip val="1"/>
        <c:tickMarkSkip val="1"/>
        <c:noMultiLvlLbl val="0"/>
      </c:catAx>
      <c:valAx>
        <c:axId val="314178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17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{63D19D5B-DDA8-432B-A450-A9DC94D41934}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{54A24046-14D9-4B4B-B4A0-81D107EB04D0}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{DF64FDB5-C4FF-49C2-B2C6-75AA49E84969}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{9ED1A179-386B-42F5-B46F-B81CB79DB57E}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{0E3C1B16-5573-4BF0-87EB-3D3E1CC2CFC9}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69.8</c:v>
                </c:pt>
              </c:numCache>
            </c:numRef>
          </c:xVal>
          <c:yVal>
            <c:numRef>
              <c:f>公会計指標分析・財政指標組合せ分析表!$K$51:$O$51</c:f>
              <c:numCache>
                <c:formatCode>#,##0.0;"▲ "#,##0.0</c:formatCode>
                <c:ptCount val="5"/>
                <c:pt idx="3">
                  <c:v>97.5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{E260D80F-E5B0-4742-812A-7B039CB3C925}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{5B6C71F9-02B6-49F8-98F4-82417E3A31B0}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{4410C06C-0566-48FD-8B9D-D74D26393077}</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{899BA40F-BA25-4E21-818D-BCB1EB6B4810}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{926CC3C9-CCEB-4156-8308-16A1CF7928DE}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24669928"/>
        <c:axId val="524676200"/>
      </c:scatterChart>
      <c:valAx>
        <c:axId val="524669928"/>
        <c:scaling>
          <c:orientation val="minMax"/>
          <c:max val="71"/>
          <c:min val="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676200"/>
        <c:crosses val="autoZero"/>
        <c:crossBetween val="midCat"/>
      </c:valAx>
      <c:valAx>
        <c:axId val="524676200"/>
        <c:scaling>
          <c:orientation val="minMax"/>
          <c:max val="10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4669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{6E361138-A8B2-4456-8254-DD72FB8E3747}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{8D8DB2AC-4B62-4538-BD41-5B6A042EF75B}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{7D6D9ED8-9E65-4B36-9FEB-5382CE198CE8}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{495DC9CD-AE41-4169-B3AF-CB23A9C9E515}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{8AC2060B-B6B8-4577-A6E5-8443DA5EE34D}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13.6</c:v>
                </c:pt>
                <c:pt idx="2">
                  <c:v>12.9</c:v>
                </c:pt>
                <c:pt idx="3">
                  <c:v>12.6</c:v>
                </c:pt>
                <c:pt idx="4">
                  <c:v>12.2</c:v>
                </c:pt>
              </c:numCache>
            </c:numRef>
          </c:xVal>
          <c:yVal>
            <c:numRef>
              <c:f>公会計指標分析・財政指標組合せ分析表!$K$73:$O$73</c:f>
              <c:numCache>
                <c:formatCode>#,##0.0;"▲ "#,##0.0</c:formatCode>
                <c:ptCount val="5"/>
                <c:pt idx="0">
                  <c:v>118.1</c:v>
                </c:pt>
                <c:pt idx="1">
                  <c:v>106.4</c:v>
                </c:pt>
                <c:pt idx="2">
                  <c:v>105.9</c:v>
                </c:pt>
                <c:pt idx="3">
                  <c:v>97.5</c:v>
                </c:pt>
                <c:pt idx="4">
                  <c:v>88.3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{356E3F7C-2820-4C19-9B8A-47B177B7764E}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{38B21C29-FCFC-48CB-91B4-11F11400B65D}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{6B5149CB-D28F-4C82-96FB-BC8D76166A93}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{92795C86-D602-4E00-B2E7-29605AEBAB39}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{D9A9D049-07E3-442A-BB82-70A068862A2E}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7.5</c:v>
                </c:pt>
              </c:numCache>
            </c:numRef>
          </c:xVal>
          <c:yVal>
            <c:numRef>
              <c:f>公会計指標分析・財政指標組合せ分析表!$K$77:$O$77</c:f>
              <c:numCache>
                <c:formatCode>#,##0.0;"▲ "#,##0.0</c:formatCode>
                <c:ptCount val="5"/>
                <c:pt idx="0">
                  <c:v>58.2</c:v>
                </c:pt>
                <c:pt idx="1">
                  <c:v>50.3</c:v>
                </c:pt>
                <c:pt idx="2">
                  <c:v>45.9</c:v>
                </c:pt>
                <c:pt idx="3">
                  <c:v>33.6</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24669536"/>
        <c:axId val="524671888"/>
      </c:scatterChart>
      <c:valAx>
        <c:axId val="524669536"/>
        <c:scaling>
          <c:orientation val="minMax"/>
          <c:max val="15.5"/>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4671888"/>
        <c:crosses val="autoZero"/>
        <c:crossBetween val="midCat"/>
      </c:valAx>
      <c:valAx>
        <c:axId val="524671888"/>
        <c:scaling>
          <c:orientation val="minMax"/>
          <c:max val="133"/>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4669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50">
              <a:latin typeface="ＭＳ ゴシック" pitchFamily="49" charset="-128"/>
              <a:ea typeface="ＭＳ ゴシック" pitchFamily="49" charset="-128"/>
            </a:rPr>
            <a:t>＜元利償還金＞</a:t>
          </a:r>
        </a:p>
        <a:p>
          <a:r>
            <a:rPr kumimoji="1" lang="ja-JP" altLang="en-US" sz="950">
              <a:latin typeface="ＭＳ ゴシック" pitchFamily="49" charset="-128"/>
              <a:ea typeface="ＭＳ ゴシック" pitchFamily="49" charset="-128"/>
            </a:rPr>
            <a:t>平成</a:t>
          </a:r>
          <a:r>
            <a:rPr kumimoji="1" lang="en-US" altLang="ja-JP" sz="950">
              <a:latin typeface="ＭＳ ゴシック" pitchFamily="49" charset="-128"/>
              <a:ea typeface="ＭＳ ゴシック" pitchFamily="49" charset="-128"/>
            </a:rPr>
            <a:t>17</a:t>
          </a:r>
          <a:r>
            <a:rPr kumimoji="1" lang="ja-JP" altLang="en-US" sz="950">
              <a:latin typeface="ＭＳ ゴシック" pitchFamily="49" charset="-128"/>
              <a:ea typeface="ＭＳ ゴシック" pitchFamily="49" charset="-128"/>
            </a:rPr>
            <a:t>年度にて坂出駅周辺整備主要プロジェクト等の大規模事業が終了しており、元利償還金は減少傾向にある。今後は事業の厳しい取捨選択を行い、市債の新規発行を極力抑制し将来に過大な負担を残さないよう努め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＜公営企業債の元利償還金に対する繰入金＞</a:t>
          </a:r>
        </a:p>
        <a:p>
          <a:r>
            <a:rPr kumimoji="1" lang="ja-JP" altLang="en-US" sz="950">
              <a:latin typeface="ＭＳ ゴシック" pitchFamily="49" charset="-128"/>
              <a:ea typeface="ＭＳ ゴシック" pitchFamily="49" charset="-128"/>
            </a:rPr>
            <a:t>主な構成要素となっている下水道事業特別会計については、経営健全化計画に基づき収支が改善されるとともに繰入金についても減少したものの、病院事業会計について平成</a:t>
          </a:r>
          <a:r>
            <a:rPr kumimoji="1" lang="en-US" altLang="ja-JP" sz="950">
              <a:latin typeface="ＭＳ ゴシック" pitchFamily="49" charset="-128"/>
              <a:ea typeface="ＭＳ ゴシック" pitchFamily="49" charset="-128"/>
            </a:rPr>
            <a:t>22</a:t>
          </a:r>
          <a:r>
            <a:rPr kumimoji="1" lang="ja-JP" altLang="en-US" sz="950">
              <a:latin typeface="ＭＳ ゴシック" pitchFamily="49" charset="-128"/>
              <a:ea typeface="ＭＳ ゴシック" pitchFamily="49" charset="-128"/>
            </a:rPr>
            <a:t>年度より一般会計からの繰入れを再開しており、平成</a:t>
          </a:r>
          <a:r>
            <a:rPr kumimoji="1" lang="en-US" altLang="ja-JP" sz="950">
              <a:latin typeface="ＭＳ ゴシック" pitchFamily="49" charset="-128"/>
              <a:ea typeface="ＭＳ ゴシック" pitchFamily="49" charset="-128"/>
            </a:rPr>
            <a:t>28</a:t>
          </a:r>
          <a:r>
            <a:rPr kumimoji="1" lang="ja-JP" altLang="en-US" sz="950">
              <a:latin typeface="ＭＳ ゴシック" pitchFamily="49" charset="-128"/>
              <a:ea typeface="ＭＳ ゴシック" pitchFamily="49" charset="-128"/>
            </a:rPr>
            <a:t>年度は新病院建設（平成</a:t>
          </a:r>
          <a:r>
            <a:rPr kumimoji="1" lang="en-US" altLang="ja-JP" sz="950">
              <a:latin typeface="ＭＳ ゴシック" pitchFamily="49" charset="-128"/>
              <a:ea typeface="ＭＳ ゴシック" pitchFamily="49" charset="-128"/>
            </a:rPr>
            <a:t>26</a:t>
          </a:r>
          <a:r>
            <a:rPr kumimoji="1" lang="ja-JP" altLang="en-US" sz="950">
              <a:latin typeface="ＭＳ ゴシック" pitchFamily="49" charset="-128"/>
              <a:ea typeface="ＭＳ ゴシック" pitchFamily="49" charset="-128"/>
            </a:rPr>
            <a:t>年度完了）に伴う繰入金の増により増加となっている。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＜実質公債費比率の分子＞</a:t>
          </a:r>
        </a:p>
        <a:p>
          <a:r>
            <a:rPr kumimoji="1" lang="ja-JP" altLang="en-US" sz="950">
              <a:latin typeface="ＭＳ ゴシック" pitchFamily="49" charset="-128"/>
              <a:ea typeface="ＭＳ ゴシック" pitchFamily="49" charset="-128"/>
            </a:rPr>
            <a:t>主に元利償還金の減少に伴い、減少傾向にある。</a:t>
          </a:r>
        </a:p>
        <a:p>
          <a:endParaRPr kumimoji="1" lang="ja-JP" altLang="en-US" sz="400">
            <a:latin typeface="ＭＳ ゴシック" pitchFamily="49" charset="-128"/>
            <a:ea typeface="ＭＳ ゴシック" pitchFamily="49" charset="-128"/>
          </a:endParaRPr>
        </a:p>
        <a:p>
          <a:r>
            <a:rPr kumimoji="1" lang="ja-JP" altLang="en-US" sz="950">
              <a:latin typeface="ＭＳ ゴシック" pitchFamily="49" charset="-128"/>
              <a:ea typeface="ＭＳ ゴシック" pitchFamily="49" charset="-128"/>
            </a:rPr>
            <a:t>＜今後の対応＞</a:t>
          </a:r>
        </a:p>
        <a:p>
          <a:r>
            <a:rPr kumimoji="1" lang="ja-JP" altLang="en-US" sz="950">
              <a:latin typeface="ＭＳ ゴシック" pitchFamily="49" charset="-128"/>
              <a:ea typeface="ＭＳ ゴシック" pitchFamily="49" charset="-128"/>
            </a:rPr>
            <a:t>早期健全化基準未満であるが、今後とも市債の新規発行を極力抑制し、実質公債費比率が</a:t>
          </a:r>
          <a:r>
            <a:rPr kumimoji="1" lang="en-US" altLang="ja-JP" sz="950">
              <a:latin typeface="ＭＳ ゴシック" pitchFamily="49" charset="-128"/>
              <a:ea typeface="ＭＳ ゴシック" pitchFamily="49" charset="-128"/>
            </a:rPr>
            <a:t>15</a:t>
          </a:r>
          <a:r>
            <a:rPr kumimoji="1" lang="ja-JP" altLang="en-US" sz="950">
              <a:latin typeface="ＭＳ ゴシック" pitchFamily="49" charset="-128"/>
              <a:ea typeface="ＭＳ ゴシック" pitchFamily="49" charset="-128"/>
            </a:rPr>
            <a:t>％を超えないように努める。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＜一般会計等に係る地方債現在高＞</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17</a:t>
          </a:r>
          <a:r>
            <a:rPr kumimoji="1" lang="ja-JP" altLang="en-US" sz="1100">
              <a:latin typeface="ＭＳ ゴシック" pitchFamily="49" charset="-128"/>
              <a:ea typeface="ＭＳ ゴシック" pitchFamily="49" charset="-128"/>
            </a:rPr>
            <a:t>年度にて坂出駅周辺整備主要プロジェクト等の大規模事業が終了し、元利償還金は減少傾向にあるため、地方債現在高は前年度と同程度となっている。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＜公営企業債等繰入見込額＞</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年度において新病院建設に伴い増加したが，主に下水道事業特別会計や病院事業会計における起債残高の減少により、公営企業債等繰入見込額は減少傾向となっている。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＜将来負担比率の分子＞</a:t>
          </a:r>
        </a:p>
        <a:p>
          <a:r>
            <a:rPr kumimoji="1" lang="ja-JP" altLang="en-US" sz="1100">
              <a:latin typeface="ＭＳ ゴシック" pitchFamily="49" charset="-128"/>
              <a:ea typeface="ＭＳ ゴシック" pitchFamily="49" charset="-128"/>
            </a:rPr>
            <a:t>主に公営企業債等繰入見込額の減少と充当可能基金の増加により減少傾向にある。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早期健全化基準未満であるが、第５次坂出市行財政改革大綱に基づき、市債残高の逓減などに取り組み、比率のさらなる改善に努める。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54,222
53,608
92.49
23,158,656
22,367,371
730,612
13,548,139
21,937,542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88.3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有形固定資産減価償却率は類似団体より高い水準にある。主な要因としては</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mn-ea"/>
              <a:ea typeface="+mn-ea"/>
              <a:cs typeface="+mn-cs"/>
            </a:rPr>
            <a:t>本庁舎や市営住宅</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mn-ea"/>
              <a:ea typeface="+mn-ea"/>
              <a:cs typeface="+mn-cs"/>
            </a:rPr>
            <a:t>市立体育館の老朽化が進んでいることがあげられる。本市では</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年度に公共施設等総合管理計画を策定しており</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mn-ea"/>
              <a:ea typeface="+mn-ea"/>
              <a:cs typeface="+mn-cs"/>
            </a:rPr>
            <a:t>当該計画に基づいた適正管理に努めるとともに</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mn-ea"/>
              <a:ea typeface="+mn-ea"/>
              <a:cs typeface="+mn-cs"/>
            </a:rPr>
            <a:t>それぞれの公共施設等について個別施設計画を平成</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年度を目途に策定し</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mn-ea"/>
              <a:ea typeface="+mn-ea"/>
              <a:cs typeface="+mn-cs"/>
            </a:rPr>
            <a:t>当該計画に基づいた施設の維持管理を適切に進めていく。</a:t>
          </a:r>
          <a:endParaRPr lang="ja-JP" altLang="ja-JP">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0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0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155363</xdr:rowOff>
    </xdr:from>
    <xdr:to>
      <xdr:col>3</xdr:col>
      <xdr:colOff>511175</xdr:colOff>
      <xdr:row>29</xdr:row>
      <xdr:rowOff>85513</xdr:rowOff>
    </xdr:to>
    <xdr:sp macro="" textlink="">
      <xdr:nvSpPr>
        <xdr:cNvPr id="71" name="フローチャート : 判断 70"/>
        <xdr:cNvSpPr/>
      </xdr:nvSpPr>
      <xdr:spPr>
        <a:xfrm>
          <a:off x="4000500" y="495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30480</xdr:rowOff>
    </xdr:from>
    <xdr:to>
      <xdr:col>3</xdr:col>
      <xdr:colOff>511175</xdr:colOff>
      <xdr:row>26</xdr:row>
      <xdr:rowOff>132080</xdr:rowOff>
    </xdr:to>
    <xdr:sp macro="" textlink="">
      <xdr:nvSpPr>
        <xdr:cNvPr id="77" name="円/楕円 76"/>
        <xdr:cNvSpPr/>
      </xdr:nvSpPr>
      <xdr:spPr>
        <a:xfrm>
          <a:off x="4000500" y="448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76640</xdr:rowOff>
    </xdr:from>
    <xdr:ext cx="405111" cy="259045"/>
    <xdr:sp macro="" textlink="">
      <xdr:nvSpPr>
        <xdr:cNvPr id="78" name="n_1aveValue有形固定資産減価償却率"/>
        <xdr:cNvSpPr txBox="1"/>
      </xdr:nvSpPr>
      <xdr:spPr>
        <a:xfrm>
          <a:off x="3836043" y="504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148607</xdr:rowOff>
    </xdr:from>
    <xdr:ext cx="405111" cy="259045"/>
    <xdr:sp macro="" textlink="">
      <xdr:nvSpPr>
        <xdr:cNvPr id="79" name="n_1mainValue有形固定資産減価償却率"/>
        <xdr:cNvSpPr txBox="1"/>
      </xdr:nvSpPr>
      <xdr:spPr>
        <a:xfrm>
          <a:off x="3836043" y="4263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54,222
53,608
92.49
23,158,656
22,367,371
730,612
13,548,139
21,937,542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113030</xdr:rowOff>
    </xdr:from>
    <xdr:to>
      <xdr:col>5</xdr:col>
      <xdr:colOff>409575</xdr:colOff>
      <xdr:row>38</xdr:row>
      <xdr:rowOff>43180</xdr:rowOff>
    </xdr:to>
    <xdr:sp macro="" textlink="">
      <xdr:nvSpPr>
        <xdr:cNvPr id="64" name="フローチャート :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78740</xdr:rowOff>
    </xdr:from>
    <xdr:to>
      <xdr:col>5</xdr:col>
      <xdr:colOff>409575</xdr:colOff>
      <xdr:row>39</xdr:row>
      <xdr:rowOff>8890</xdr:rowOff>
    </xdr:to>
    <xdr:sp macro="" textlink="">
      <xdr:nvSpPr>
        <xdr:cNvPr id="70" name="円/楕円 69"/>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59707</xdr:rowOff>
    </xdr:from>
    <xdr:ext cx="405111" cy="259045"/>
    <xdr:sp macro="" textlink="">
      <xdr:nvSpPr>
        <xdr:cNvPr id="71" name="n_1aveValue【道路】&#10;有形固定資産減価償却率"/>
        <xdr:cNvSpPr txBox="1"/>
      </xdr:nvSpPr>
      <xdr:spPr>
        <a:xfrm>
          <a:off x="3582043"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17</xdr:rowOff>
    </xdr:from>
    <xdr:ext cx="405111" cy="259045"/>
    <xdr:sp macro="" textlink="">
      <xdr:nvSpPr>
        <xdr:cNvPr id="72" name="n_1mainValue【道路】&#10;有形固定資産減価償却率"/>
        <xdr:cNvSpPr txBox="1"/>
      </xdr:nvSpPr>
      <xdr:spPr>
        <a:xfrm>
          <a:off x="3582043"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64986</xdr:rowOff>
    </xdr:from>
    <xdr:to>
      <xdr:col>14</xdr:col>
      <xdr:colOff>79375</xdr:colOff>
      <xdr:row>40</xdr:row>
      <xdr:rowOff>166586</xdr:rowOff>
    </xdr:to>
    <xdr:sp macro="" textlink="">
      <xdr:nvSpPr>
        <xdr:cNvPr id="103" name="フローチャート : 判断 102"/>
        <xdr:cNvSpPr/>
      </xdr:nvSpPr>
      <xdr:spPr>
        <a:xfrm>
          <a:off x="9588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63462</xdr:rowOff>
    </xdr:from>
    <xdr:to>
      <xdr:col>14</xdr:col>
      <xdr:colOff>79375</xdr:colOff>
      <xdr:row>40</xdr:row>
      <xdr:rowOff>165062</xdr:rowOff>
    </xdr:to>
    <xdr:sp macro="" textlink="">
      <xdr:nvSpPr>
        <xdr:cNvPr id="109" name="円/楕円 108"/>
        <xdr:cNvSpPr/>
      </xdr:nvSpPr>
      <xdr:spPr>
        <a:xfrm>
          <a:off x="9588500" y="69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157713</xdr:rowOff>
    </xdr:from>
    <xdr:ext cx="469744" cy="259045"/>
    <xdr:sp macro="" textlink="">
      <xdr:nvSpPr>
        <xdr:cNvPr id="110" name="n_1aveValue【道路】&#10;一人当たり延長"/>
        <xdr:cNvSpPr txBox="1"/>
      </xdr:nvSpPr>
      <xdr:spPr>
        <a:xfrm>
          <a:off x="9391727" y="701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10139</xdr:rowOff>
    </xdr:from>
    <xdr:ext cx="469744" cy="259045"/>
    <xdr:sp macro="" textlink="">
      <xdr:nvSpPr>
        <xdr:cNvPr id="111" name="n_1mainValue【道路】&#10;一人当たり延長"/>
        <xdr:cNvSpPr txBox="1"/>
      </xdr:nvSpPr>
      <xdr:spPr>
        <a:xfrm>
          <a:off x="9391727" y="66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132080</xdr:rowOff>
    </xdr:from>
    <xdr:to>
      <xdr:col>5</xdr:col>
      <xdr:colOff>409575</xdr:colOff>
      <xdr:row>61</xdr:row>
      <xdr:rowOff>62230</xdr:rowOff>
    </xdr:to>
    <xdr:sp macro="" textlink="">
      <xdr:nvSpPr>
        <xdr:cNvPr id="143" name="フローチャート : 判断 142"/>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25400</xdr:rowOff>
    </xdr:from>
    <xdr:to>
      <xdr:col>5</xdr:col>
      <xdr:colOff>409575</xdr:colOff>
      <xdr:row>58</xdr:row>
      <xdr:rowOff>127000</xdr:rowOff>
    </xdr:to>
    <xdr:sp macro="" textlink="">
      <xdr:nvSpPr>
        <xdr:cNvPr id="149" name="円/楕円 148"/>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53357</xdr:rowOff>
    </xdr:from>
    <xdr:ext cx="405111" cy="259045"/>
    <xdr:sp macro="" textlink="">
      <xdr:nvSpPr>
        <xdr:cNvPr id="150" name="n_1aveValue【橋りょう・トンネル】&#10;有形固定資産減価償却率"/>
        <xdr:cNvSpPr txBox="1"/>
      </xdr:nvSpPr>
      <xdr:spPr>
        <a:xfrm>
          <a:off x="3582043"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143527</xdr:rowOff>
    </xdr:from>
    <xdr:ext cx="405111" cy="259045"/>
    <xdr:sp macro="" textlink="">
      <xdr:nvSpPr>
        <xdr:cNvPr id="151" name="n_1mainValue【橋りょう・トンネル】&#10;有形固定資産減価償却率"/>
        <xdr:cNvSpPr txBox="1"/>
      </xdr:nvSpPr>
      <xdr:spPr>
        <a:xfrm>
          <a:off x="3582043"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67,233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35170</xdr:rowOff>
    </xdr:from>
    <xdr:to>
      <xdr:col>14</xdr:col>
      <xdr:colOff>79375</xdr:colOff>
      <xdr:row>62</xdr:row>
      <xdr:rowOff>136770</xdr:rowOff>
    </xdr:to>
    <xdr:sp macro="" textlink="">
      <xdr:nvSpPr>
        <xdr:cNvPr id="180" name="フローチャート : 判断 179"/>
        <xdr:cNvSpPr/>
      </xdr:nvSpPr>
      <xdr:spPr>
        <a:xfrm>
          <a:off x="9588500" y="106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57696</xdr:rowOff>
    </xdr:from>
    <xdr:to>
      <xdr:col>14</xdr:col>
      <xdr:colOff>79375</xdr:colOff>
      <xdr:row>62</xdr:row>
      <xdr:rowOff>159296</xdr:rowOff>
    </xdr:to>
    <xdr:sp macro="" textlink="">
      <xdr:nvSpPr>
        <xdr:cNvPr id="186" name="円/楕円 185"/>
        <xdr:cNvSpPr/>
      </xdr:nvSpPr>
      <xdr:spPr>
        <a:xfrm>
          <a:off x="9588500" y="1068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153297</xdr:rowOff>
    </xdr:from>
    <xdr:ext cx="599010" cy="259045"/>
    <xdr:sp macro="" textlink="">
      <xdr:nvSpPr>
        <xdr:cNvPr id="187" name="n_1aveValue【橋りょう・トンネル】&#10;一人当たり有形固定資産（償却資産）額"/>
        <xdr:cNvSpPr txBox="1"/>
      </xdr:nvSpPr>
      <xdr:spPr>
        <a:xfrm>
          <a:off x="9327094" y="104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150423</xdr:rowOff>
    </xdr:from>
    <xdr:ext cx="599010" cy="259045"/>
    <xdr:sp macro="" textlink="">
      <xdr:nvSpPr>
        <xdr:cNvPr id="188" name="n_1mainValue【橋りょう・トンネル】&#10;一人当たり有形固定資産（償却資産）額"/>
        <xdr:cNvSpPr txBox="1"/>
      </xdr:nvSpPr>
      <xdr:spPr>
        <a:xfrm>
          <a:off x="9327094" y="1078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0" name="テキスト ボックス 199"/>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12" name="直線コネクタ 211"/>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13"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14" name="直線コネクタ 213"/>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15"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16" name="直線コネクタ 215"/>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17"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18" name="フローチャート : 判断 217"/>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74930</xdr:rowOff>
    </xdr:from>
    <xdr:to>
      <xdr:col>5</xdr:col>
      <xdr:colOff>409575</xdr:colOff>
      <xdr:row>80</xdr:row>
      <xdr:rowOff>5080</xdr:rowOff>
    </xdr:to>
    <xdr:sp macro="" textlink="">
      <xdr:nvSpPr>
        <xdr:cNvPr id="219" name="フローチャート : 判断 218"/>
        <xdr:cNvSpPr/>
      </xdr:nvSpPr>
      <xdr:spPr>
        <a:xfrm>
          <a:off x="3746500" y="1361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0" name="テキスト ボックス 21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1" name="テキスト ボックス 22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2" name="テキスト ボックス 22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3" name="テキスト ボックス 22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4" name="テキスト ボックス 22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76</xdr:row>
      <xdr:rowOff>156845</xdr:rowOff>
    </xdr:from>
    <xdr:to>
      <xdr:col>5</xdr:col>
      <xdr:colOff>409575</xdr:colOff>
      <xdr:row>77</xdr:row>
      <xdr:rowOff>86995</xdr:rowOff>
    </xdr:to>
    <xdr:sp macro="" textlink="">
      <xdr:nvSpPr>
        <xdr:cNvPr id="225" name="円/楕円 224"/>
        <xdr:cNvSpPr/>
      </xdr:nvSpPr>
      <xdr:spPr>
        <a:xfrm>
          <a:off x="3746500" y="1318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167657</xdr:rowOff>
    </xdr:from>
    <xdr:ext cx="405111" cy="259045"/>
    <xdr:sp macro="" textlink="">
      <xdr:nvSpPr>
        <xdr:cNvPr id="226" name="n_1aveValue【公営住宅】&#10;有形固定資産減価償却率"/>
        <xdr:cNvSpPr txBox="1"/>
      </xdr:nvSpPr>
      <xdr:spPr>
        <a:xfrm>
          <a:off x="3582043" y="1371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103522</xdr:rowOff>
    </xdr:from>
    <xdr:ext cx="405111" cy="259045"/>
    <xdr:sp macro="" textlink="">
      <xdr:nvSpPr>
        <xdr:cNvPr id="227" name="n_1mainValue【公営住宅】&#10;有形固定資産減価償却率"/>
        <xdr:cNvSpPr txBox="1"/>
      </xdr:nvSpPr>
      <xdr:spPr>
        <a:xfrm>
          <a:off x="3582043" y="1296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49" name="直線コネクタ 248"/>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0"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1" name="直線コネクタ 250"/>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2"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3" name="直線コネクタ 252"/>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4"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5" name="フローチャート : 判断 254"/>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24333</xdr:rowOff>
    </xdr:from>
    <xdr:to>
      <xdr:col>14</xdr:col>
      <xdr:colOff>79375</xdr:colOff>
      <xdr:row>83</xdr:row>
      <xdr:rowOff>125933</xdr:rowOff>
    </xdr:to>
    <xdr:sp macro="" textlink="">
      <xdr:nvSpPr>
        <xdr:cNvPr id="256" name="フローチャート : 判断 255"/>
        <xdr:cNvSpPr/>
      </xdr:nvSpPr>
      <xdr:spPr>
        <a:xfrm>
          <a:off x="9588500" y="1425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92914</xdr:rowOff>
    </xdr:from>
    <xdr:to>
      <xdr:col>14</xdr:col>
      <xdr:colOff>79375</xdr:colOff>
      <xdr:row>82</xdr:row>
      <xdr:rowOff>23064</xdr:rowOff>
    </xdr:to>
    <xdr:sp macro="" textlink="">
      <xdr:nvSpPr>
        <xdr:cNvPr id="262" name="円/楕円 261"/>
        <xdr:cNvSpPr/>
      </xdr:nvSpPr>
      <xdr:spPr>
        <a:xfrm>
          <a:off x="9588500" y="1398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117060</xdr:rowOff>
    </xdr:from>
    <xdr:ext cx="469744" cy="259045"/>
    <xdr:sp macro="" textlink="">
      <xdr:nvSpPr>
        <xdr:cNvPr id="263" name="n_1aveValue【公営住宅】&#10;一人当たり面積"/>
        <xdr:cNvSpPr txBox="1"/>
      </xdr:nvSpPr>
      <xdr:spPr>
        <a:xfrm>
          <a:off x="9391727" y="1434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39591</xdr:rowOff>
    </xdr:from>
    <xdr:ext cx="469744" cy="259045"/>
    <xdr:sp macro="" textlink="">
      <xdr:nvSpPr>
        <xdr:cNvPr id="264" name="n_1mainValue【公営住宅】&#10;一人当たり面積"/>
        <xdr:cNvSpPr txBox="1"/>
      </xdr:nvSpPr>
      <xdr:spPr>
        <a:xfrm>
          <a:off x="9391727" y="137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0.822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3" name="テキスト ボックス 2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4" name="直線コネクタ 2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5" name="テキスト ボックス 27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6" name="直線コネクタ 27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7" name="テキスト ボックス 276"/>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8" name="直線コネクタ 27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9" name="テキスト ボックス 27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0" name="直線コネクタ 27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1" name="テキスト ボックス 28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2" name="直線コネクタ 28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83" name="テキスト ボックス 28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84" name="直線コネクタ 28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5" name="テキスト ボックス 28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6" name="直線コネクタ 28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7" name="テキスト ボックス 286"/>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2721</xdr:rowOff>
    </xdr:from>
    <xdr:to>
      <xdr:col>6</xdr:col>
      <xdr:colOff>510540</xdr:colOff>
      <xdr:row>109</xdr:row>
      <xdr:rowOff>74568</xdr:rowOff>
    </xdr:to>
    <xdr:cxnSp macro="">
      <xdr:nvCxnSpPr>
        <xdr:cNvPr id="291" name="直線コネクタ 290"/>
        <xdr:cNvCxnSpPr/>
      </xdr:nvCxnSpPr>
      <xdr:spPr>
        <a:xfrm flipV="1">
          <a:off x="4634865" y="17319171"/>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78395</xdr:rowOff>
    </xdr:from>
    <xdr:ext cx="405111" cy="259045"/>
    <xdr:sp macro="" textlink="">
      <xdr:nvSpPr>
        <xdr:cNvPr id="292" name="【港湾・漁港】&#10;有形固定資産減価償却率最小値テキスト"/>
        <xdr:cNvSpPr txBox="1"/>
      </xdr:nvSpPr>
      <xdr:spPr>
        <a:xfrm>
          <a:off x="4724400" y="1876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422275</xdr:colOff>
      <xdr:row>109</xdr:row>
      <xdr:rowOff>74568</xdr:rowOff>
    </xdr:from>
    <xdr:to>
      <xdr:col>6</xdr:col>
      <xdr:colOff>600075</xdr:colOff>
      <xdr:row>109</xdr:row>
      <xdr:rowOff>74568</xdr:rowOff>
    </xdr:to>
    <xdr:cxnSp macro="">
      <xdr:nvCxnSpPr>
        <xdr:cNvPr id="293" name="直線コネクタ 292"/>
        <xdr:cNvCxnSpPr/>
      </xdr:nvCxnSpPr>
      <xdr:spPr>
        <a:xfrm>
          <a:off x="4546600" y="1876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120848</xdr:rowOff>
    </xdr:from>
    <xdr:ext cx="405111" cy="259045"/>
    <xdr:sp macro="" textlink="">
      <xdr:nvSpPr>
        <xdr:cNvPr id="294" name="【港湾・漁港】&#10;有形固定資産減価償却率最大値テキスト"/>
        <xdr:cNvSpPr txBox="1"/>
      </xdr:nvSpPr>
      <xdr:spPr>
        <a:xfrm>
          <a:off x="4724400" y="17094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101</xdr:row>
      <xdr:rowOff>2721</xdr:rowOff>
    </xdr:from>
    <xdr:to>
      <xdr:col>6</xdr:col>
      <xdr:colOff>600075</xdr:colOff>
      <xdr:row>101</xdr:row>
      <xdr:rowOff>2721</xdr:rowOff>
    </xdr:to>
    <xdr:cxnSp macro="">
      <xdr:nvCxnSpPr>
        <xdr:cNvPr id="295" name="直線コネクタ 294"/>
        <xdr:cNvCxnSpPr/>
      </xdr:nvCxnSpPr>
      <xdr:spPr>
        <a:xfrm>
          <a:off x="4546600" y="1731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163847</xdr:rowOff>
    </xdr:from>
    <xdr:ext cx="405111" cy="259045"/>
    <xdr:sp macro="" textlink="">
      <xdr:nvSpPr>
        <xdr:cNvPr id="296" name="【港湾・漁港】&#10;有形固定資産減価償却率平均値テキスト"/>
        <xdr:cNvSpPr txBox="1"/>
      </xdr:nvSpPr>
      <xdr:spPr>
        <a:xfrm>
          <a:off x="4724400" y="1799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13970</xdr:rowOff>
    </xdr:from>
    <xdr:to>
      <xdr:col>6</xdr:col>
      <xdr:colOff>561975</xdr:colOff>
      <xdr:row>105</xdr:row>
      <xdr:rowOff>115570</xdr:rowOff>
    </xdr:to>
    <xdr:sp macro="" textlink="">
      <xdr:nvSpPr>
        <xdr:cNvPr id="297" name="フローチャート : 判断 296"/>
        <xdr:cNvSpPr/>
      </xdr:nvSpPr>
      <xdr:spPr>
        <a:xfrm>
          <a:off x="4584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156029</xdr:rowOff>
    </xdr:from>
    <xdr:to>
      <xdr:col>5</xdr:col>
      <xdr:colOff>409575</xdr:colOff>
      <xdr:row>103</xdr:row>
      <xdr:rowOff>86179</xdr:rowOff>
    </xdr:to>
    <xdr:sp macro="" textlink="">
      <xdr:nvSpPr>
        <xdr:cNvPr id="298" name="フローチャート : 判断 297"/>
        <xdr:cNvSpPr/>
      </xdr:nvSpPr>
      <xdr:spPr>
        <a:xfrm>
          <a:off x="3746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90714</xdr:rowOff>
    </xdr:from>
    <xdr:to>
      <xdr:col>5</xdr:col>
      <xdr:colOff>409575</xdr:colOff>
      <xdr:row>101</xdr:row>
      <xdr:rowOff>20864</xdr:rowOff>
    </xdr:to>
    <xdr:sp macro="" textlink="">
      <xdr:nvSpPr>
        <xdr:cNvPr id="304" name="円/楕円 303"/>
        <xdr:cNvSpPr/>
      </xdr:nvSpPr>
      <xdr:spPr>
        <a:xfrm>
          <a:off x="3746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77306</xdr:rowOff>
    </xdr:from>
    <xdr:ext cx="405111" cy="259045"/>
    <xdr:sp macro="" textlink="">
      <xdr:nvSpPr>
        <xdr:cNvPr id="305" name="n_1aveValue【港湾・漁港】&#10;有形固定資産減価償却率"/>
        <xdr:cNvSpPr txBox="1"/>
      </xdr:nvSpPr>
      <xdr:spPr>
        <a:xfrm>
          <a:off x="3582043"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37391</xdr:rowOff>
    </xdr:from>
    <xdr:ext cx="405111" cy="259045"/>
    <xdr:sp macro="" textlink="">
      <xdr:nvSpPr>
        <xdr:cNvPr id="306" name="n_1mainValue【港湾・漁港】&#10;有形固定資産減価償却率"/>
        <xdr:cNvSpPr txBox="1"/>
      </xdr:nvSpPr>
      <xdr:spPr>
        <a:xfrm>
          <a:off x="3582043"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45,356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7" name="直線コネクタ 31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8" name="テキスト ボックス 317"/>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9" name="直線コネクタ 31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0" name="テキスト ボックス 319"/>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1" name="直線コネクタ 32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2" name="テキスト ボックス 321"/>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3" name="直線コネクタ 32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4" name="テキスト ボックス 323"/>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5" name="直線コネクタ 32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29227</xdr:rowOff>
    </xdr:from>
    <xdr:ext cx="685572" cy="259045"/>
    <xdr:sp macro="" textlink="">
      <xdr:nvSpPr>
        <xdr:cNvPr id="326" name="テキスト ボックス 325"/>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7" name="直線コネクタ 32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8" name="テキスト ボックス 32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107</xdr:row>
      <xdr:rowOff>741</xdr:rowOff>
    </xdr:from>
    <xdr:to>
      <xdr:col>15</xdr:col>
      <xdr:colOff>180340</xdr:colOff>
      <xdr:row>108</xdr:row>
      <xdr:rowOff>151853</xdr:rowOff>
    </xdr:to>
    <xdr:cxnSp macro="">
      <xdr:nvCxnSpPr>
        <xdr:cNvPr id="330" name="直線コネクタ 329"/>
        <xdr:cNvCxnSpPr/>
      </xdr:nvCxnSpPr>
      <xdr:spPr>
        <a:xfrm flipV="1">
          <a:off x="10476865" y="18345891"/>
          <a:ext cx="0" cy="32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155680</xdr:rowOff>
    </xdr:from>
    <xdr:ext cx="378565" cy="259045"/>
    <xdr:sp macro="" textlink="">
      <xdr:nvSpPr>
        <xdr:cNvPr id="331" name="【港湾・漁港】&#10;一人当たり有形固定資産（償却資産）額最小値テキスト"/>
        <xdr:cNvSpPr txBox="1"/>
      </xdr:nvSpPr>
      <xdr:spPr>
        <a:xfrm>
          <a:off x="10566400" y="1867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15</xdr:col>
      <xdr:colOff>92075</xdr:colOff>
      <xdr:row>108</xdr:row>
      <xdr:rowOff>151853</xdr:rowOff>
    </xdr:from>
    <xdr:to>
      <xdr:col>15</xdr:col>
      <xdr:colOff>269875</xdr:colOff>
      <xdr:row>108</xdr:row>
      <xdr:rowOff>151853</xdr:rowOff>
    </xdr:to>
    <xdr:cxnSp macro="">
      <xdr:nvCxnSpPr>
        <xdr:cNvPr id="332" name="直線コネクタ 331"/>
        <xdr:cNvCxnSpPr/>
      </xdr:nvCxnSpPr>
      <xdr:spPr>
        <a:xfrm>
          <a:off x="10388600" y="1866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118868</xdr:rowOff>
    </xdr:from>
    <xdr:ext cx="599010" cy="259045"/>
    <xdr:sp macro="" textlink="">
      <xdr:nvSpPr>
        <xdr:cNvPr id="333" name="【港湾・漁港】&#10;一人当たり有形固定資産（償却資産）額最大値テキスト"/>
        <xdr:cNvSpPr txBox="1"/>
      </xdr:nvSpPr>
      <xdr:spPr>
        <a:xfrm>
          <a:off x="10566400" y="1812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254,416</a:t>
          </a:r>
          <a:endParaRPr kumimoji="1" lang="ja-JP" altLang="en-US" sz="1000" b="1">
            <a:latin typeface="ＭＳ Ｐゴシック"/>
          </a:endParaRPr>
        </a:p>
      </xdr:txBody>
    </xdr:sp>
    <xdr:clientData/>
  </xdr:oneCellAnchor>
  <xdr:twoCellAnchor>
    <xdr:from>
      <xdr:col>15</xdr:col>
      <xdr:colOff>92075</xdr:colOff>
      <xdr:row>107</xdr:row>
      <xdr:rowOff>741</xdr:rowOff>
    </xdr:from>
    <xdr:to>
      <xdr:col>15</xdr:col>
      <xdr:colOff>269875</xdr:colOff>
      <xdr:row>107</xdr:row>
      <xdr:rowOff>741</xdr:rowOff>
    </xdr:to>
    <xdr:cxnSp macro="">
      <xdr:nvCxnSpPr>
        <xdr:cNvPr id="334" name="直線コネクタ 333"/>
        <xdr:cNvCxnSpPr/>
      </xdr:nvCxnSpPr>
      <xdr:spPr>
        <a:xfrm>
          <a:off x="10388600" y="1834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132752</xdr:rowOff>
    </xdr:from>
    <xdr:ext cx="534377" cy="259045"/>
    <xdr:sp macro="" textlink="">
      <xdr:nvSpPr>
        <xdr:cNvPr id="335" name="【港湾・漁港】&#10;一人当たり有形固定資産（償却資産）額平均値テキスト"/>
        <xdr:cNvSpPr txBox="1"/>
      </xdr:nvSpPr>
      <xdr:spPr>
        <a:xfrm>
          <a:off x="10566400" y="18477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93,484</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154325</xdr:rowOff>
    </xdr:from>
    <xdr:to>
      <xdr:col>15</xdr:col>
      <xdr:colOff>231775</xdr:colOff>
      <xdr:row>108</xdr:row>
      <xdr:rowOff>84475</xdr:rowOff>
    </xdr:to>
    <xdr:sp macro="" textlink="">
      <xdr:nvSpPr>
        <xdr:cNvPr id="336" name="フローチャート : 判断 335"/>
        <xdr:cNvSpPr/>
      </xdr:nvSpPr>
      <xdr:spPr>
        <a:xfrm>
          <a:off x="10426700" y="184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107</xdr:row>
      <xdr:rowOff>93890</xdr:rowOff>
    </xdr:from>
    <xdr:to>
      <xdr:col>14</xdr:col>
      <xdr:colOff>79375</xdr:colOff>
      <xdr:row>108</xdr:row>
      <xdr:rowOff>24040</xdr:rowOff>
    </xdr:to>
    <xdr:sp macro="" textlink="">
      <xdr:nvSpPr>
        <xdr:cNvPr id="337" name="フローチャート : 判断 336"/>
        <xdr:cNvSpPr/>
      </xdr:nvSpPr>
      <xdr:spPr>
        <a:xfrm>
          <a:off x="9588500" y="1843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165923</xdr:rowOff>
    </xdr:from>
    <xdr:to>
      <xdr:col>14</xdr:col>
      <xdr:colOff>79375</xdr:colOff>
      <xdr:row>101</xdr:row>
      <xdr:rowOff>96073</xdr:rowOff>
    </xdr:to>
    <xdr:sp macro="" textlink="">
      <xdr:nvSpPr>
        <xdr:cNvPr id="343" name="円/楕円 342"/>
        <xdr:cNvSpPr/>
      </xdr:nvSpPr>
      <xdr:spPr>
        <a:xfrm>
          <a:off x="9588500" y="173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108</xdr:row>
      <xdr:rowOff>15167</xdr:rowOff>
    </xdr:from>
    <xdr:ext cx="599010" cy="259045"/>
    <xdr:sp macro="" textlink="">
      <xdr:nvSpPr>
        <xdr:cNvPr id="344" name="n_1aveValue【港湾・漁港】&#10;一人当たり有形固定資産（償却資産）額"/>
        <xdr:cNvSpPr txBox="1"/>
      </xdr:nvSpPr>
      <xdr:spPr>
        <a:xfrm>
          <a:off x="9327094" y="1853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141,071</a:t>
          </a:r>
          <a:endParaRPr kumimoji="1" lang="ja-JP" altLang="en-US" sz="1000" b="1">
            <a:solidFill>
              <a:srgbClr val="000080"/>
            </a:solidFill>
            <a:latin typeface="ＭＳ Ｐゴシック"/>
          </a:endParaRPr>
        </a:p>
      </xdr:txBody>
    </xdr:sp>
    <xdr:clientData/>
  </xdr:oneCellAnchor>
  <xdr:oneCellAnchor>
    <xdr:from>
      <xdr:col>13</xdr:col>
      <xdr:colOff>356579</xdr:colOff>
      <xdr:row>99</xdr:row>
      <xdr:rowOff>112600</xdr:rowOff>
    </xdr:from>
    <xdr:ext cx="690189" cy="259045"/>
    <xdr:sp macro="" textlink="">
      <xdr:nvSpPr>
        <xdr:cNvPr id="345" name="n_1mainValue【港湾・漁港】&#10;一人当たり有形固定資産（償却資産）額"/>
        <xdr:cNvSpPr txBox="1"/>
      </xdr:nvSpPr>
      <xdr:spPr>
        <a:xfrm>
          <a:off x="9281504" y="17086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1,029,352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7" name="直線コネクタ 35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8" name="テキスト ボックス 35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9" name="直線コネクタ 35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0" name="テキスト ボックス 35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1" name="直線コネクタ 36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2" name="テキスト ボックス 36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3" name="直線コネクタ 36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4" name="テキスト ボックス 36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68" name="直線コネクタ 367"/>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69"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70" name="直線コネクタ 369"/>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71"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72" name="直線コネクタ 371"/>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73"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74" name="フローチャート : 判断 373"/>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48260</xdr:rowOff>
    </xdr:from>
    <xdr:to>
      <xdr:col>22</xdr:col>
      <xdr:colOff>415925</xdr:colOff>
      <xdr:row>37</xdr:row>
      <xdr:rowOff>149860</xdr:rowOff>
    </xdr:to>
    <xdr:sp macro="" textlink="">
      <xdr:nvSpPr>
        <xdr:cNvPr id="375" name="フローチャート : 判断 374"/>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82550</xdr:rowOff>
    </xdr:from>
    <xdr:to>
      <xdr:col>22</xdr:col>
      <xdr:colOff>415925</xdr:colOff>
      <xdr:row>34</xdr:row>
      <xdr:rowOff>12700</xdr:rowOff>
    </xdr:to>
    <xdr:sp macro="" textlink="">
      <xdr:nvSpPr>
        <xdr:cNvPr id="381" name="円/楕円 380"/>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140987</xdr:rowOff>
    </xdr:from>
    <xdr:ext cx="405111" cy="259045"/>
    <xdr:sp macro="" textlink="">
      <xdr:nvSpPr>
        <xdr:cNvPr id="382" name="n_1aveValue【認定こども園・幼稚園・保育所】&#10;有形固定資産減価償却率"/>
        <xdr:cNvSpPr txBox="1"/>
      </xdr:nvSpPr>
      <xdr:spPr>
        <a:xfrm>
          <a:off x="15266043"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29227</xdr:rowOff>
    </xdr:from>
    <xdr:ext cx="405111" cy="259045"/>
    <xdr:sp macro="" textlink="">
      <xdr:nvSpPr>
        <xdr:cNvPr id="383" name="n_1mainValue【認定こども園・幼稚園・保育所】&#10;有形固定資産減価償却率"/>
        <xdr:cNvSpPr txBox="1"/>
      </xdr:nvSpPr>
      <xdr:spPr>
        <a:xfrm>
          <a:off x="15266043"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407" name="直線コネクタ 406"/>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408"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409" name="直線コネクタ 408"/>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410"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411" name="直線コネクタ 410"/>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412"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413" name="フローチャート : 判断 412"/>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55880</xdr:rowOff>
    </xdr:from>
    <xdr:to>
      <xdr:col>31</xdr:col>
      <xdr:colOff>85725</xdr:colOff>
      <xdr:row>40</xdr:row>
      <xdr:rowOff>157480</xdr:rowOff>
    </xdr:to>
    <xdr:sp macro="" textlink="">
      <xdr:nvSpPr>
        <xdr:cNvPr id="414" name="フローチャート : 判断 413"/>
        <xdr:cNvSpPr/>
      </xdr:nvSpPr>
      <xdr:spPr>
        <a:xfrm>
          <a:off x="212725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55880</xdr:rowOff>
    </xdr:from>
    <xdr:to>
      <xdr:col>31</xdr:col>
      <xdr:colOff>85725</xdr:colOff>
      <xdr:row>38</xdr:row>
      <xdr:rowOff>157480</xdr:rowOff>
    </xdr:to>
    <xdr:sp macro="" textlink="">
      <xdr:nvSpPr>
        <xdr:cNvPr id="420" name="円/楕円 419"/>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148607</xdr:rowOff>
    </xdr:from>
    <xdr:ext cx="469744" cy="259045"/>
    <xdr:sp macro="" textlink="">
      <xdr:nvSpPr>
        <xdr:cNvPr id="421" name="n_1aveValue【認定こども園・幼稚園・保育所】&#10;一人当たり面積"/>
        <xdr:cNvSpPr txBox="1"/>
      </xdr:nvSpPr>
      <xdr:spPr>
        <a:xfrm>
          <a:off x="21075727"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2557</xdr:rowOff>
    </xdr:from>
    <xdr:ext cx="469744" cy="259045"/>
    <xdr:sp macro="" textlink="">
      <xdr:nvSpPr>
        <xdr:cNvPr id="422" name="n_1mainValue【認定こども園・幼稚園・保育所】&#10;一人当たり面積"/>
        <xdr:cNvSpPr txBox="1"/>
      </xdr:nvSpPr>
      <xdr:spPr>
        <a:xfrm>
          <a:off x="210757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3" name="テキスト ボックス 43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47" name="直線コネクタ 446"/>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48"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49" name="直線コネクタ 448"/>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50"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51" name="直線コネクタ 450"/>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52"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53" name="フローチャート : 判断 452"/>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54" name="フローチャート : 判断 453"/>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109220</xdr:rowOff>
    </xdr:from>
    <xdr:to>
      <xdr:col>22</xdr:col>
      <xdr:colOff>415925</xdr:colOff>
      <xdr:row>57</xdr:row>
      <xdr:rowOff>39370</xdr:rowOff>
    </xdr:to>
    <xdr:sp macro="" textlink="">
      <xdr:nvSpPr>
        <xdr:cNvPr id="460" name="円/楕円 459"/>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114317</xdr:rowOff>
    </xdr:from>
    <xdr:ext cx="405111" cy="259045"/>
    <xdr:sp macro="" textlink="">
      <xdr:nvSpPr>
        <xdr:cNvPr id="461"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55897</xdr:rowOff>
    </xdr:from>
    <xdr:ext cx="405111" cy="259045"/>
    <xdr:sp macro="" textlink="">
      <xdr:nvSpPr>
        <xdr:cNvPr id="462" name="n_1mainValue【学校施設】&#10;有形固定資産減価償却率"/>
        <xdr:cNvSpPr txBox="1"/>
      </xdr:nvSpPr>
      <xdr:spPr>
        <a:xfrm>
          <a:off x="15266043"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3" name="テキスト ボックス 4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87" name="直線コネクタ 486"/>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88"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89" name="直線コネクタ 488"/>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90"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91" name="直線コネクタ 490"/>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92"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93" name="フローチャート : 判断 492"/>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50546</xdr:rowOff>
    </xdr:from>
    <xdr:to>
      <xdr:col>31</xdr:col>
      <xdr:colOff>85725</xdr:colOff>
      <xdr:row>59</xdr:row>
      <xdr:rowOff>152146</xdr:rowOff>
    </xdr:to>
    <xdr:sp macro="" textlink="">
      <xdr:nvSpPr>
        <xdr:cNvPr id="494" name="フローチャート : 判断 493"/>
        <xdr:cNvSpPr/>
      </xdr:nvSpPr>
      <xdr:spPr>
        <a:xfrm>
          <a:off x="21272500" y="1016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169418</xdr:rowOff>
    </xdr:from>
    <xdr:to>
      <xdr:col>31</xdr:col>
      <xdr:colOff>85725</xdr:colOff>
      <xdr:row>61</xdr:row>
      <xdr:rowOff>99568</xdr:rowOff>
    </xdr:to>
    <xdr:sp macro="" textlink="">
      <xdr:nvSpPr>
        <xdr:cNvPr id="500" name="円/楕円 499"/>
        <xdr:cNvSpPr/>
      </xdr:nvSpPr>
      <xdr:spPr>
        <a:xfrm>
          <a:off x="21272500" y="1045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168673</xdr:rowOff>
    </xdr:from>
    <xdr:ext cx="469744" cy="259045"/>
    <xdr:sp macro="" textlink="">
      <xdr:nvSpPr>
        <xdr:cNvPr id="501" name="n_1aveValue【学校施設】&#10;一人当たり面積"/>
        <xdr:cNvSpPr txBox="1"/>
      </xdr:nvSpPr>
      <xdr:spPr>
        <a:xfrm>
          <a:off x="21075727" y="994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90695</xdr:rowOff>
    </xdr:from>
    <xdr:ext cx="469744" cy="259045"/>
    <xdr:sp macro="" textlink="">
      <xdr:nvSpPr>
        <xdr:cNvPr id="502" name="n_1mainValue【学校施設】&#10;一人当たり面積"/>
        <xdr:cNvSpPr txBox="1"/>
      </xdr:nvSpPr>
      <xdr:spPr>
        <a:xfrm>
          <a:off x="21075727" y="1054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4" name="直線コネクタ 51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5" name="テキスト ボックス 51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6" name="直線コネクタ 51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7" name="テキスト ボックス 51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8" name="直線コネクタ 51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9" name="テキスト ボックス 51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0" name="直線コネクタ 51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1" name="テキスト ボックス 52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2" name="直線コネクタ 52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3" name="テキスト ボックス 52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4" name="直線コネクタ 5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5" name="テキスト ボックス 5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527" name="直線コネクタ 526"/>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528"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529" name="直線コネクタ 528"/>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3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31" name="直線コネクタ 53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532"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533" name="フローチャート : 判断 532"/>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534" name="フローチャート : 判断 533"/>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5" name="テキスト ボックス 5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6" name="テキスト ボックス 5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7" name="テキスト ボックス 5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8" name="テキスト ボックス 5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9" name="テキスト ボックス 5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63500</xdr:rowOff>
    </xdr:from>
    <xdr:to>
      <xdr:col>22</xdr:col>
      <xdr:colOff>415925</xdr:colOff>
      <xdr:row>80</xdr:row>
      <xdr:rowOff>165100</xdr:rowOff>
    </xdr:to>
    <xdr:sp macro="" textlink="">
      <xdr:nvSpPr>
        <xdr:cNvPr id="540" name="円/楕円 539"/>
        <xdr:cNvSpPr/>
      </xdr:nvSpPr>
      <xdr:spPr>
        <a:xfrm>
          <a:off x="15430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26688</xdr:rowOff>
    </xdr:from>
    <xdr:ext cx="405111" cy="259045"/>
    <xdr:sp macro="" textlink="">
      <xdr:nvSpPr>
        <xdr:cNvPr id="541" name="n_1aveValue【児童館】&#10;有形固定資産減価償却率"/>
        <xdr:cNvSpPr txBox="1"/>
      </xdr:nvSpPr>
      <xdr:spPr>
        <a:xfrm>
          <a:off x="15266043" y="1442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10177</xdr:rowOff>
    </xdr:from>
    <xdr:ext cx="405111" cy="259045"/>
    <xdr:sp macro="" textlink="">
      <xdr:nvSpPr>
        <xdr:cNvPr id="542" name="n_1mainValue【児童館】&#10;有形固定資産減価償却率"/>
        <xdr:cNvSpPr txBox="1"/>
      </xdr:nvSpPr>
      <xdr:spPr>
        <a:xfrm>
          <a:off x="15266043"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3" name="正方形/長方形 5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4" name="正方形/長方形 5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5" name="正方形/長方形 5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6" name="正方形/長方形 5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7" name="正方形/長方形 5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8" name="正方形/長方形 5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9" name="正方形/長方形 5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0" name="正方形/長方形 5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1" name="テキスト ボックス 5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2" name="直線コネクタ 5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53" name="直線コネクタ 5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54" name="テキスト ボックス 5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55" name="直線コネクタ 5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56" name="テキスト ボックス 5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57" name="直線コネクタ 5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58" name="テキスト ボックス 5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59" name="直線コネクタ 5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0" name="テキスト ボックス 5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64" name="直線コネクタ 563"/>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65"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66" name="直線コネクタ 565"/>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67"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68" name="直線コネクタ 567"/>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69"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70" name="フローチャート : 判断 56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71" name="フローチャート : 判断 57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577" name="円/楕円 576"/>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578"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114316</xdr:rowOff>
    </xdr:from>
    <xdr:ext cx="469744" cy="259045"/>
    <xdr:sp macro="" textlink="">
      <xdr:nvSpPr>
        <xdr:cNvPr id="579"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0" name="テキスト ボックス 5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1" name="直線コネクタ 5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2" name="テキスト ボックス 5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3" name="直線コネクタ 5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4" name="テキスト ボックス 5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5" name="直線コネクタ 5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6" name="テキスト ボックス 5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7" name="直線コネクタ 5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8" name="テキスト ボックス 5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9" name="直線コネクタ 5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0" name="テキスト ボックス 5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1" name="直線コネクタ 6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2" name="テキスト ボックス 6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604" name="直線コネクタ 603"/>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605"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606" name="直線コネクタ 605"/>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607"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608" name="直線コネクタ 607"/>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09"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10" name="フローチャート : 判断 609"/>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33020</xdr:rowOff>
    </xdr:from>
    <xdr:to>
      <xdr:col>22</xdr:col>
      <xdr:colOff>415925</xdr:colOff>
      <xdr:row>104</xdr:row>
      <xdr:rowOff>134620</xdr:rowOff>
    </xdr:to>
    <xdr:sp macro="" textlink="">
      <xdr:nvSpPr>
        <xdr:cNvPr id="611" name="フローチャート : 判断 610"/>
        <xdr:cNvSpPr/>
      </xdr:nvSpPr>
      <xdr:spPr>
        <a:xfrm>
          <a:off x="15430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2" name="テキスト ボックス 6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3" name="テキスト ボックス 6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4" name="テキスト ボックス 6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5" name="テキスト ボックス 6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6" name="テキスト ボックス 6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55880</xdr:rowOff>
    </xdr:from>
    <xdr:to>
      <xdr:col>22</xdr:col>
      <xdr:colOff>415925</xdr:colOff>
      <xdr:row>104</xdr:row>
      <xdr:rowOff>157480</xdr:rowOff>
    </xdr:to>
    <xdr:sp macro="" textlink="">
      <xdr:nvSpPr>
        <xdr:cNvPr id="617" name="円/楕円 616"/>
        <xdr:cNvSpPr/>
      </xdr:nvSpPr>
      <xdr:spPr>
        <a:xfrm>
          <a:off x="1543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151147</xdr:rowOff>
    </xdr:from>
    <xdr:ext cx="405111" cy="259045"/>
    <xdr:sp macro="" textlink="">
      <xdr:nvSpPr>
        <xdr:cNvPr id="618" name="n_1aveValue【公民館】&#10;有形固定資産減価償却率"/>
        <xdr:cNvSpPr txBox="1"/>
      </xdr:nvSpPr>
      <xdr:spPr>
        <a:xfrm>
          <a:off x="15266043" y="1763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148607</xdr:rowOff>
    </xdr:from>
    <xdr:ext cx="405111" cy="259045"/>
    <xdr:sp macro="" textlink="">
      <xdr:nvSpPr>
        <xdr:cNvPr id="619" name="n_1mainValue【公民館】&#10;有形固定資産減価償却率"/>
        <xdr:cNvSpPr txBox="1"/>
      </xdr:nvSpPr>
      <xdr:spPr>
        <a:xfrm>
          <a:off x="15266043"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0" name="正方形/長方形 6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1" name="正方形/長方形 6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2" name="正方形/長方形 6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3" name="正方形/長方形 6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4" name="正方形/長方形 6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5" name="正方形/長方形 6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6" name="正方形/長方形 6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7" name="正方形/長方形 6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8" name="テキスト ボックス 6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9" name="直線コネクタ 6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0" name="直線コネクタ 62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1" name="テキスト ボックス 63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2" name="直線コネクタ 63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3" name="テキスト ボックス 63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4" name="直線コネクタ 6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5" name="テキスト ボックス 6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6" name="直線コネクタ 63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7" name="テキスト ボックス 63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8" name="直線コネクタ 63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39" name="テキスト ボックス 63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0" name="直線コネクタ 6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1" name="テキスト ボックス 6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43" name="直線コネクタ 642"/>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44"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45" name="直線コネクタ 644"/>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46"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47" name="直線コネクタ 646"/>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648"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49" name="フローチャート : 判断 648"/>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50" name="フローチャート : 判断 649"/>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128270</xdr:rowOff>
    </xdr:from>
    <xdr:to>
      <xdr:col>31</xdr:col>
      <xdr:colOff>85725</xdr:colOff>
      <xdr:row>107</xdr:row>
      <xdr:rowOff>58420</xdr:rowOff>
    </xdr:to>
    <xdr:sp macro="" textlink="">
      <xdr:nvSpPr>
        <xdr:cNvPr id="656" name="円/楕円 655"/>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63516</xdr:rowOff>
    </xdr:from>
    <xdr:ext cx="469744" cy="259045"/>
    <xdr:sp macro="" textlink="">
      <xdr:nvSpPr>
        <xdr:cNvPr id="657" name="n_1aveValue【公民館】&#10;一人当たり面積"/>
        <xdr:cNvSpPr txBox="1"/>
      </xdr:nvSpPr>
      <xdr:spPr>
        <a:xfrm>
          <a:off x="210757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49547</xdr:rowOff>
    </xdr:from>
    <xdr:ext cx="469744" cy="259045"/>
    <xdr:sp macro="" textlink="">
      <xdr:nvSpPr>
        <xdr:cNvPr id="658" name="n_1mainValue【公民館】&#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ほとんどの施設類型において</a:t>
          </a:r>
          <a:r>
            <a:rPr kumimoji="1" lang="ja-JP" altLang="ja-JP" sz="1100">
              <a:solidFill>
                <a:schemeClr val="dk1"/>
              </a:solidFill>
              <a:effectLst/>
              <a:latin typeface="+mn-lt"/>
              <a:ea typeface="+mn-ea"/>
              <a:cs typeface="+mn-cs"/>
            </a:rPr>
            <a:t>、</a:t>
          </a:r>
          <a:r>
            <a:rPr kumimoji="1" lang="ja-JP" altLang="en-US" sz="1300">
              <a:latin typeface="ＭＳ Ｐゴシック"/>
            </a:rPr>
            <a:t>有形固定資産減価償却率は類似団体平均を上回っている。その中でも特に高くなっている施設は橋りょう</a:t>
          </a:r>
          <a:r>
            <a:rPr kumimoji="1" lang="ja-JP" altLang="ja-JP" sz="1100">
              <a:solidFill>
                <a:schemeClr val="dk1"/>
              </a:solidFill>
              <a:effectLst/>
              <a:latin typeface="+mn-lt"/>
              <a:ea typeface="+mn-ea"/>
              <a:cs typeface="+mn-cs"/>
            </a:rPr>
            <a:t>、</a:t>
          </a:r>
          <a:r>
            <a:rPr kumimoji="1" lang="ja-JP" altLang="en-US" sz="1300">
              <a:latin typeface="ＭＳ Ｐゴシック"/>
            </a:rPr>
            <a:t>公営住宅</a:t>
          </a:r>
          <a:r>
            <a:rPr kumimoji="1" lang="ja-JP" altLang="ja-JP" sz="1100">
              <a:solidFill>
                <a:schemeClr val="dk1"/>
              </a:solidFill>
              <a:effectLst/>
              <a:latin typeface="+mn-lt"/>
              <a:ea typeface="+mn-ea"/>
              <a:cs typeface="+mn-cs"/>
            </a:rPr>
            <a:t>、</a:t>
          </a:r>
          <a:r>
            <a:rPr kumimoji="1" lang="ja-JP" altLang="en-US" sz="1300">
              <a:latin typeface="ＭＳ Ｐゴシック"/>
            </a:rPr>
            <a:t>港湾・漁港</a:t>
          </a:r>
          <a:r>
            <a:rPr kumimoji="1" lang="ja-JP" altLang="ja-JP" sz="1100">
              <a:solidFill>
                <a:schemeClr val="dk1"/>
              </a:solidFill>
              <a:effectLst/>
              <a:latin typeface="+mn-lt"/>
              <a:ea typeface="+mn-ea"/>
              <a:cs typeface="+mn-cs"/>
            </a:rPr>
            <a:t>、</a:t>
          </a:r>
          <a:r>
            <a:rPr kumimoji="1" lang="ja-JP" altLang="en-US" sz="1300">
              <a:latin typeface="ＭＳ Ｐゴシック"/>
            </a:rPr>
            <a:t>幼稚園・保育所である。</a:t>
          </a:r>
        </a:p>
        <a:p>
          <a:r>
            <a:rPr kumimoji="1" lang="ja-JP" altLang="en-US" sz="1300">
              <a:latin typeface="ＭＳ Ｐゴシック"/>
            </a:rPr>
            <a:t>・架設後</a:t>
          </a:r>
          <a:r>
            <a:rPr kumimoji="1" lang="en-US" altLang="ja-JP" sz="1300">
              <a:latin typeface="ＭＳ Ｐゴシック"/>
            </a:rPr>
            <a:t>30</a:t>
          </a:r>
          <a:r>
            <a:rPr kumimoji="1" lang="ja-JP" altLang="en-US" sz="1300">
              <a:latin typeface="ＭＳ Ｐゴシック"/>
            </a:rPr>
            <a:t>年以上経過した橋りょうは全体の</a:t>
          </a:r>
          <a:r>
            <a:rPr kumimoji="1" lang="en-US" altLang="ja-JP" sz="1300">
              <a:latin typeface="ＭＳ Ｐゴシック"/>
            </a:rPr>
            <a:t>85</a:t>
          </a:r>
          <a:r>
            <a:rPr kumimoji="1" lang="ja-JP" altLang="en-US" sz="1300">
              <a:latin typeface="ＭＳ Ｐゴシック"/>
            </a:rPr>
            <a:t>％を占めており</a:t>
          </a:r>
          <a:r>
            <a:rPr kumimoji="1" lang="ja-JP" altLang="ja-JP" sz="1100">
              <a:solidFill>
                <a:schemeClr val="dk1"/>
              </a:solidFill>
              <a:effectLst/>
              <a:latin typeface="+mn-lt"/>
              <a:ea typeface="+mn-ea"/>
              <a:cs typeface="+mn-cs"/>
            </a:rPr>
            <a:t>、</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月に橋梁長寿命化修繕計画を策定し</a:t>
          </a:r>
          <a:r>
            <a:rPr kumimoji="1" lang="ja-JP" altLang="ja-JP" sz="1100">
              <a:solidFill>
                <a:schemeClr val="dk1"/>
              </a:solidFill>
              <a:effectLst/>
              <a:latin typeface="+mn-lt"/>
              <a:ea typeface="+mn-ea"/>
              <a:cs typeface="+mn-cs"/>
            </a:rPr>
            <a:t>、</a:t>
          </a:r>
          <a:r>
            <a:rPr kumimoji="1" lang="ja-JP" altLang="en-US" sz="1300">
              <a:latin typeface="ＭＳ Ｐゴシック"/>
            </a:rPr>
            <a:t>計画的かつ予防的な対応に転換を図り</a:t>
          </a:r>
          <a:r>
            <a:rPr kumimoji="1" lang="ja-JP" altLang="ja-JP" sz="1100">
              <a:solidFill>
                <a:schemeClr val="dk1"/>
              </a:solidFill>
              <a:effectLst/>
              <a:latin typeface="+mn-lt"/>
              <a:ea typeface="+mn-ea"/>
              <a:cs typeface="+mn-cs"/>
            </a:rPr>
            <a:t>、</a:t>
          </a:r>
          <a:r>
            <a:rPr kumimoji="1" lang="ja-JP" altLang="en-US" sz="1300">
              <a:latin typeface="ＭＳ Ｐゴシック"/>
            </a:rPr>
            <a:t>橋りょうの長寿命化およびコスト縮減を図ることとしている。</a:t>
          </a:r>
        </a:p>
        <a:p>
          <a:r>
            <a:rPr kumimoji="1" lang="ja-JP" altLang="en-US" sz="1300">
              <a:latin typeface="ＭＳ Ｐゴシック"/>
            </a:rPr>
            <a:t>・公営住宅については</a:t>
          </a:r>
          <a:r>
            <a:rPr kumimoji="1" lang="ja-JP" altLang="ja-JP" sz="1100">
              <a:solidFill>
                <a:schemeClr val="dk1"/>
              </a:solidFill>
              <a:effectLst/>
              <a:latin typeface="+mn-lt"/>
              <a:ea typeface="+mn-ea"/>
              <a:cs typeface="+mn-cs"/>
            </a:rPr>
            <a:t>、</a:t>
          </a:r>
          <a:r>
            <a:rPr kumimoji="1" lang="ja-JP" altLang="en-US" sz="1300">
              <a:latin typeface="ＭＳ Ｐゴシック"/>
            </a:rPr>
            <a:t>約</a:t>
          </a:r>
          <a:r>
            <a:rPr kumimoji="1" lang="en-US" altLang="ja-JP" sz="1300">
              <a:latin typeface="ＭＳ Ｐゴシック"/>
            </a:rPr>
            <a:t>4</a:t>
          </a:r>
          <a:r>
            <a:rPr kumimoji="1" lang="ja-JP" altLang="en-US" sz="1300">
              <a:latin typeface="ＭＳ Ｐゴシック"/>
            </a:rPr>
            <a:t>割が耐用年数を経過し</a:t>
          </a:r>
          <a:r>
            <a:rPr kumimoji="1" lang="ja-JP" altLang="ja-JP" sz="1100">
              <a:solidFill>
                <a:schemeClr val="dk1"/>
              </a:solidFill>
              <a:effectLst/>
              <a:latin typeface="+mn-lt"/>
              <a:ea typeface="+mn-ea"/>
              <a:cs typeface="+mn-cs"/>
            </a:rPr>
            <a:t>、</a:t>
          </a:r>
          <a:r>
            <a:rPr kumimoji="1" lang="ja-JP" altLang="en-US" sz="1300">
              <a:latin typeface="ＭＳ Ｐゴシック"/>
            </a:rPr>
            <a:t>老朽化が進んでおり</a:t>
          </a:r>
          <a:r>
            <a:rPr kumimoji="1" lang="ja-JP" altLang="ja-JP" sz="1100">
              <a:solidFill>
                <a:schemeClr val="dk1"/>
              </a:solidFill>
              <a:effectLst/>
              <a:latin typeface="+mn-lt"/>
              <a:ea typeface="+mn-ea"/>
              <a:cs typeface="+mn-cs"/>
            </a:rPr>
            <a:t>、</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月に「坂出市公営住宅等長寿命化計画」を策定し</a:t>
          </a:r>
          <a:r>
            <a:rPr kumimoji="1" lang="ja-JP" altLang="ja-JP" sz="1100">
              <a:solidFill>
                <a:schemeClr val="dk1"/>
              </a:solidFill>
              <a:effectLst/>
              <a:latin typeface="+mn-lt"/>
              <a:ea typeface="+mn-ea"/>
              <a:cs typeface="+mn-cs"/>
            </a:rPr>
            <a:t>、</a:t>
          </a:r>
          <a:r>
            <a:rPr kumimoji="1" lang="ja-JP" altLang="en-US" sz="1300">
              <a:latin typeface="ＭＳ Ｐゴシック"/>
            </a:rPr>
            <a:t>適正な管理戸数の維持・確保を目指している。</a:t>
          </a:r>
        </a:p>
        <a:p>
          <a:r>
            <a:rPr kumimoji="1" lang="ja-JP" altLang="en-US" sz="1300">
              <a:latin typeface="ＭＳ Ｐゴシック"/>
            </a:rPr>
            <a:t>・港湾・漁港については</a:t>
          </a:r>
          <a:r>
            <a:rPr kumimoji="1" lang="ja-JP" altLang="ja-JP" sz="1100">
              <a:solidFill>
                <a:schemeClr val="dk1"/>
              </a:solidFill>
              <a:effectLst/>
              <a:latin typeface="+mn-lt"/>
              <a:ea typeface="+mn-ea"/>
              <a:cs typeface="+mn-cs"/>
            </a:rPr>
            <a:t>、</a:t>
          </a:r>
          <a:r>
            <a:rPr kumimoji="1" lang="en-US" altLang="ja-JP" sz="1300">
              <a:latin typeface="ＭＳ Ｐゴシック"/>
            </a:rPr>
            <a:t>3</a:t>
          </a:r>
          <a:r>
            <a:rPr kumimoji="1" lang="ja-JP" altLang="en-US" sz="1300">
              <a:latin typeface="ＭＳ Ｐゴシック"/>
            </a:rPr>
            <a:t>箇所の港湾</a:t>
          </a:r>
          <a:r>
            <a:rPr kumimoji="1" lang="ja-JP" altLang="ja-JP" sz="1100">
              <a:solidFill>
                <a:schemeClr val="dk1"/>
              </a:solidFill>
              <a:effectLst/>
              <a:latin typeface="+mn-lt"/>
              <a:ea typeface="+mn-ea"/>
              <a:cs typeface="+mn-cs"/>
            </a:rPr>
            <a:t>、</a:t>
          </a:r>
          <a:r>
            <a:rPr kumimoji="1" lang="en-US" altLang="ja-JP" sz="1300">
              <a:latin typeface="ＭＳ Ｐゴシック"/>
            </a:rPr>
            <a:t>6</a:t>
          </a:r>
          <a:r>
            <a:rPr kumimoji="1" lang="ja-JP" altLang="en-US" sz="1300">
              <a:latin typeface="ＭＳ Ｐゴシック"/>
            </a:rPr>
            <a:t>箇所の漁港があり</a:t>
          </a:r>
          <a:r>
            <a:rPr kumimoji="1" lang="ja-JP" altLang="ja-JP" sz="1100">
              <a:solidFill>
                <a:schemeClr val="dk1"/>
              </a:solidFill>
              <a:effectLst/>
              <a:latin typeface="+mn-lt"/>
              <a:ea typeface="+mn-ea"/>
              <a:cs typeface="+mn-cs"/>
            </a:rPr>
            <a:t>、</a:t>
          </a:r>
          <a:r>
            <a:rPr kumimoji="1" lang="ja-JP" altLang="en-US" sz="1300">
              <a:latin typeface="ＭＳ Ｐゴシック"/>
            </a:rPr>
            <a:t>その多くは昭和</a:t>
          </a:r>
          <a:r>
            <a:rPr kumimoji="1" lang="en-US" altLang="ja-JP" sz="1300">
              <a:latin typeface="ＭＳ Ｐゴシック"/>
            </a:rPr>
            <a:t>40</a:t>
          </a:r>
          <a:r>
            <a:rPr kumimoji="1" lang="ja-JP" altLang="en-US" sz="1300">
              <a:latin typeface="ＭＳ Ｐゴシック"/>
            </a:rPr>
            <a:t>年代～</a:t>
          </a:r>
          <a:r>
            <a:rPr kumimoji="1" lang="en-US" altLang="ja-JP" sz="1300">
              <a:latin typeface="ＭＳ Ｐゴシック"/>
            </a:rPr>
            <a:t>50</a:t>
          </a:r>
          <a:r>
            <a:rPr kumimoji="1" lang="ja-JP" altLang="en-US" sz="1300">
              <a:latin typeface="ＭＳ Ｐゴシック"/>
            </a:rPr>
            <a:t>年代ごろに整備されたものであり</a:t>
          </a:r>
          <a:r>
            <a:rPr kumimoji="1" lang="ja-JP" altLang="ja-JP" sz="1100">
              <a:solidFill>
                <a:schemeClr val="dk1"/>
              </a:solidFill>
              <a:effectLst/>
              <a:latin typeface="+mn-lt"/>
              <a:ea typeface="+mn-ea"/>
              <a:cs typeface="+mn-cs"/>
            </a:rPr>
            <a:t>、</a:t>
          </a:r>
          <a:r>
            <a:rPr kumimoji="1" lang="ja-JP" altLang="en-US" sz="1300">
              <a:latin typeface="ＭＳ Ｐゴシック"/>
            </a:rPr>
            <a:t>高潮対策事業や地震津波対策事業を実施している。</a:t>
          </a:r>
        </a:p>
        <a:p>
          <a:r>
            <a:rPr kumimoji="1" lang="ja-JP" altLang="en-US" sz="1300">
              <a:latin typeface="ＭＳ Ｐゴシック"/>
            </a:rPr>
            <a:t>・幼稚園・保育所の多くは</a:t>
          </a:r>
          <a:r>
            <a:rPr kumimoji="1" lang="ja-JP" altLang="ja-JP" sz="1100">
              <a:solidFill>
                <a:schemeClr val="dk1"/>
              </a:solidFill>
              <a:effectLst/>
              <a:latin typeface="+mn-lt"/>
              <a:ea typeface="+mn-ea"/>
              <a:cs typeface="+mn-cs"/>
            </a:rPr>
            <a:t>、</a:t>
          </a:r>
          <a:r>
            <a:rPr kumimoji="1" lang="ja-JP" altLang="en-US" sz="1300">
              <a:latin typeface="ＭＳ Ｐゴシック"/>
            </a:rPr>
            <a:t>建築後</a:t>
          </a:r>
          <a:r>
            <a:rPr kumimoji="1" lang="en-US" altLang="ja-JP" sz="1300">
              <a:latin typeface="ＭＳ Ｐゴシック"/>
            </a:rPr>
            <a:t>30</a:t>
          </a:r>
          <a:r>
            <a:rPr kumimoji="1" lang="ja-JP" altLang="en-US" sz="1300">
              <a:latin typeface="ＭＳ Ｐゴシック"/>
            </a:rPr>
            <a:t>年から</a:t>
          </a:r>
          <a:r>
            <a:rPr kumimoji="1" lang="en-US" altLang="ja-JP" sz="1300">
              <a:latin typeface="ＭＳ Ｐゴシック"/>
            </a:rPr>
            <a:t>40</a:t>
          </a:r>
          <a:r>
            <a:rPr kumimoji="1" lang="ja-JP" altLang="en-US" sz="1300">
              <a:latin typeface="ＭＳ Ｐゴシック"/>
            </a:rPr>
            <a:t>年以上経過しており</a:t>
          </a:r>
          <a:r>
            <a:rPr kumimoji="1" lang="ja-JP" altLang="ja-JP" sz="1100">
              <a:solidFill>
                <a:schemeClr val="dk1"/>
              </a:solidFill>
              <a:effectLst/>
              <a:latin typeface="+mn-lt"/>
              <a:ea typeface="+mn-ea"/>
              <a:cs typeface="+mn-cs"/>
            </a:rPr>
            <a:t>、</a:t>
          </a:r>
          <a:r>
            <a:rPr kumimoji="1" lang="ja-JP" altLang="en-US" sz="1300">
              <a:latin typeface="ＭＳ Ｐゴシック"/>
            </a:rPr>
            <a:t>緊急性等の観点から優先順位をつけ修繕等を行っている。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54,222
53,608
92.49
23,158,656
22,367,371
730,612
13,548,139
21,937,542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157661</xdr:rowOff>
    </xdr:from>
    <xdr:to>
      <xdr:col>5</xdr:col>
      <xdr:colOff>409575</xdr:colOff>
      <xdr:row>38</xdr:row>
      <xdr:rowOff>87812</xdr:rowOff>
    </xdr:to>
    <xdr:sp macro="" textlink="">
      <xdr:nvSpPr>
        <xdr:cNvPr id="65" name="フローチャート : 判断 64"/>
        <xdr:cNvSpPr/>
      </xdr:nvSpPr>
      <xdr:spPr>
        <a:xfrm>
          <a:off x="3746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78939</xdr:rowOff>
    </xdr:from>
    <xdr:ext cx="405111" cy="259045"/>
    <xdr:sp macro="" textlink="">
      <xdr:nvSpPr>
        <xdr:cNvPr id="66" name="n_1aveValue【図書館】&#10;有形固定資産減価償却率"/>
        <xdr:cNvSpPr txBox="1"/>
      </xdr:nvSpPr>
      <xdr:spPr>
        <a:xfrm>
          <a:off x="3582043"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66222</xdr:rowOff>
    </xdr:from>
    <xdr:to>
      <xdr:col>5</xdr:col>
      <xdr:colOff>409575</xdr:colOff>
      <xdr:row>35</xdr:row>
      <xdr:rowOff>167822</xdr:rowOff>
    </xdr:to>
    <xdr:sp macro="" textlink="">
      <xdr:nvSpPr>
        <xdr:cNvPr id="72" name="円/楕円 71"/>
        <xdr:cNvSpPr/>
      </xdr:nvSpPr>
      <xdr:spPr>
        <a:xfrm>
          <a:off x="3746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12899</xdr:rowOff>
    </xdr:from>
    <xdr:ext cx="405111" cy="259045"/>
    <xdr:sp macro="" textlink="">
      <xdr:nvSpPr>
        <xdr:cNvPr id="73" name="n_1mainValue【図書館】&#10;有形固定資産減価償却率"/>
        <xdr:cNvSpPr txBox="1"/>
      </xdr:nvSpPr>
      <xdr:spPr>
        <a:xfrm>
          <a:off x="3582043"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19050</xdr:rowOff>
    </xdr:from>
    <xdr:to>
      <xdr:col>14</xdr:col>
      <xdr:colOff>79375</xdr:colOff>
      <xdr:row>39</xdr:row>
      <xdr:rowOff>120650</xdr:rowOff>
    </xdr:to>
    <xdr:sp macro="" textlink="">
      <xdr:nvSpPr>
        <xdr:cNvPr id="104" name="フローチャート : 判断 103"/>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111777</xdr:rowOff>
    </xdr:from>
    <xdr:ext cx="469744" cy="259045"/>
    <xdr:sp macro="" textlink="">
      <xdr:nvSpPr>
        <xdr:cNvPr id="105" name="n_1aveValue【図書館】&#10;一人当たり面積"/>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152400</xdr:rowOff>
    </xdr:from>
    <xdr:to>
      <xdr:col>14</xdr:col>
      <xdr:colOff>79375</xdr:colOff>
      <xdr:row>39</xdr:row>
      <xdr:rowOff>82550</xdr:rowOff>
    </xdr:to>
    <xdr:sp macro="" textlink="">
      <xdr:nvSpPr>
        <xdr:cNvPr id="111" name="円/楕円 110"/>
        <xdr:cNvSpPr/>
      </xdr:nvSpPr>
      <xdr:spPr>
        <a:xfrm>
          <a:off x="9588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99077</xdr:rowOff>
    </xdr:from>
    <xdr:ext cx="469744" cy="259045"/>
    <xdr:sp macro="" textlink="">
      <xdr:nvSpPr>
        <xdr:cNvPr id="112" name="n_1main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88646</xdr:rowOff>
    </xdr:from>
    <xdr:to>
      <xdr:col>5</xdr:col>
      <xdr:colOff>409575</xdr:colOff>
      <xdr:row>62</xdr:row>
      <xdr:rowOff>18796</xdr:rowOff>
    </xdr:to>
    <xdr:sp macro="" textlink="">
      <xdr:nvSpPr>
        <xdr:cNvPr id="142" name="フローチャート : 判断 141"/>
        <xdr:cNvSpPr/>
      </xdr:nvSpPr>
      <xdr:spPr>
        <a:xfrm>
          <a:off x="3746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9923</xdr:rowOff>
    </xdr:from>
    <xdr:ext cx="405111" cy="259045"/>
    <xdr:sp macro="" textlink="">
      <xdr:nvSpPr>
        <xdr:cNvPr id="143" name="n_1aveValue【体育館・プール】&#10;有形固定資産減価償却率"/>
        <xdr:cNvSpPr txBox="1"/>
      </xdr:nvSpPr>
      <xdr:spPr>
        <a:xfrm>
          <a:off x="3582043" y="1063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129794</xdr:rowOff>
    </xdr:from>
    <xdr:to>
      <xdr:col>5</xdr:col>
      <xdr:colOff>409575</xdr:colOff>
      <xdr:row>56</xdr:row>
      <xdr:rowOff>59944</xdr:rowOff>
    </xdr:to>
    <xdr:sp macro="" textlink="">
      <xdr:nvSpPr>
        <xdr:cNvPr id="149" name="円/楕円 148"/>
        <xdr:cNvSpPr/>
      </xdr:nvSpPr>
      <xdr:spPr>
        <a:xfrm>
          <a:off x="3746500" y="95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76471</xdr:rowOff>
    </xdr:from>
    <xdr:ext cx="405111" cy="259045"/>
    <xdr:sp macro="" textlink="">
      <xdr:nvSpPr>
        <xdr:cNvPr id="150" name="n_1mainValue【体育館・プール】&#10;有形固定資産減価償却率"/>
        <xdr:cNvSpPr txBox="1"/>
      </xdr:nvSpPr>
      <xdr:spPr>
        <a:xfrm>
          <a:off x="3582043" y="933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107315</xdr:rowOff>
    </xdr:from>
    <xdr:to>
      <xdr:col>14</xdr:col>
      <xdr:colOff>79375</xdr:colOff>
      <xdr:row>63</xdr:row>
      <xdr:rowOff>37465</xdr:rowOff>
    </xdr:to>
    <xdr:sp macro="" textlink="">
      <xdr:nvSpPr>
        <xdr:cNvPr id="181" name="フローチャート : 判断 180"/>
        <xdr:cNvSpPr/>
      </xdr:nvSpPr>
      <xdr:spPr>
        <a:xfrm>
          <a:off x="9588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53992</xdr:rowOff>
    </xdr:from>
    <xdr:ext cx="469744" cy="259045"/>
    <xdr:sp macro="" textlink="">
      <xdr:nvSpPr>
        <xdr:cNvPr id="182" name="n_1aveValue【体育館・プール】&#10;一人当たり面積"/>
        <xdr:cNvSpPr txBox="1"/>
      </xdr:nvSpPr>
      <xdr:spPr>
        <a:xfrm>
          <a:off x="9391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34925</xdr:rowOff>
    </xdr:from>
    <xdr:to>
      <xdr:col>14</xdr:col>
      <xdr:colOff>79375</xdr:colOff>
      <xdr:row>63</xdr:row>
      <xdr:rowOff>136525</xdr:rowOff>
    </xdr:to>
    <xdr:sp macro="" textlink="">
      <xdr:nvSpPr>
        <xdr:cNvPr id="188" name="円/楕円 187"/>
        <xdr:cNvSpPr/>
      </xdr:nvSpPr>
      <xdr:spPr>
        <a:xfrm>
          <a:off x="9588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127652</xdr:rowOff>
    </xdr:from>
    <xdr:ext cx="469744" cy="259045"/>
    <xdr:sp macro="" textlink="">
      <xdr:nvSpPr>
        <xdr:cNvPr id="189" name="n_1mainValue【体育館・プール】&#10;一人当たり面積"/>
        <xdr:cNvSpPr txBox="1"/>
      </xdr:nvSpPr>
      <xdr:spPr>
        <a:xfrm>
          <a:off x="9391727"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1" name="フローチャート : 判断 220"/>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93980</xdr:rowOff>
    </xdr:from>
    <xdr:to>
      <xdr:col>5</xdr:col>
      <xdr:colOff>409575</xdr:colOff>
      <xdr:row>82</xdr:row>
      <xdr:rowOff>24130</xdr:rowOff>
    </xdr:to>
    <xdr:sp macro="" textlink="">
      <xdr:nvSpPr>
        <xdr:cNvPr id="228" name="円/楕円 227"/>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40657</xdr:rowOff>
    </xdr:from>
    <xdr:ext cx="405111" cy="259045"/>
    <xdr:sp macro="" textlink="">
      <xdr:nvSpPr>
        <xdr:cNvPr id="229" name="n_1mainValue【福祉施設】&#10;有形固定資産減価償却率"/>
        <xdr:cNvSpPr txBox="1"/>
      </xdr:nvSpPr>
      <xdr:spPr>
        <a:xfrm>
          <a:off x="3582043"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11793</xdr:rowOff>
    </xdr:from>
    <xdr:to>
      <xdr:col>14</xdr:col>
      <xdr:colOff>79375</xdr:colOff>
      <xdr:row>85</xdr:row>
      <xdr:rowOff>113393</xdr:rowOff>
    </xdr:to>
    <xdr:sp macro="" textlink="">
      <xdr:nvSpPr>
        <xdr:cNvPr id="262" name="フローチャート : 判断 261"/>
        <xdr:cNvSpPr/>
      </xdr:nvSpPr>
      <xdr:spPr>
        <a:xfrm>
          <a:off x="9588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129920</xdr:rowOff>
    </xdr:from>
    <xdr:ext cx="469744" cy="259045"/>
    <xdr:sp macro="" textlink="">
      <xdr:nvSpPr>
        <xdr:cNvPr id="263" name="n_1aveValue【福祉施設】&#10;一人当たり面積"/>
        <xdr:cNvSpPr txBox="1"/>
      </xdr:nvSpPr>
      <xdr:spPr>
        <a:xfrm>
          <a:off x="93917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78739</xdr:rowOff>
    </xdr:from>
    <xdr:to>
      <xdr:col>14</xdr:col>
      <xdr:colOff>79375</xdr:colOff>
      <xdr:row>87</xdr:row>
      <xdr:rowOff>8889</xdr:rowOff>
    </xdr:to>
    <xdr:sp macro="" textlink="">
      <xdr:nvSpPr>
        <xdr:cNvPr id="269" name="円/楕円 268"/>
        <xdr:cNvSpPr/>
      </xdr:nvSpPr>
      <xdr:spPr>
        <a:xfrm>
          <a:off x="9588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16</xdr:rowOff>
    </xdr:from>
    <xdr:ext cx="469744" cy="259045"/>
    <xdr:sp macro="" textlink="">
      <xdr:nvSpPr>
        <xdr:cNvPr id="270" name="n_1mainValue【福祉施設】&#10;一人当たり面積"/>
        <xdr:cNvSpPr txBox="1"/>
      </xdr:nvSpPr>
      <xdr:spPr>
        <a:xfrm>
          <a:off x="93917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34925</xdr:rowOff>
    </xdr:from>
    <xdr:to>
      <xdr:col>5</xdr:col>
      <xdr:colOff>409575</xdr:colOff>
      <xdr:row>105</xdr:row>
      <xdr:rowOff>136525</xdr:rowOff>
    </xdr:to>
    <xdr:sp macro="" textlink="">
      <xdr:nvSpPr>
        <xdr:cNvPr id="302" name="フローチャート : 判断 301"/>
        <xdr:cNvSpPr/>
      </xdr:nvSpPr>
      <xdr:spPr>
        <a:xfrm>
          <a:off x="3746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127652</xdr:rowOff>
    </xdr:from>
    <xdr:ext cx="405111" cy="259045"/>
    <xdr:sp macro="" textlink="">
      <xdr:nvSpPr>
        <xdr:cNvPr id="303" name="n_1aveValue【市民会館】&#10;有形固定資産減価償却率"/>
        <xdr:cNvSpPr txBox="1"/>
      </xdr:nvSpPr>
      <xdr:spPr>
        <a:xfrm>
          <a:off x="3582043"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145414</xdr:rowOff>
    </xdr:from>
    <xdr:to>
      <xdr:col>5</xdr:col>
      <xdr:colOff>409575</xdr:colOff>
      <xdr:row>105</xdr:row>
      <xdr:rowOff>75564</xdr:rowOff>
    </xdr:to>
    <xdr:sp macro="" textlink="">
      <xdr:nvSpPr>
        <xdr:cNvPr id="309" name="円/楕円 308"/>
        <xdr:cNvSpPr/>
      </xdr:nvSpPr>
      <xdr:spPr>
        <a:xfrm>
          <a:off x="3746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92091</xdr:rowOff>
    </xdr:from>
    <xdr:ext cx="405111" cy="259045"/>
    <xdr:sp macro="" textlink="">
      <xdr:nvSpPr>
        <xdr:cNvPr id="310" name="n_1mainValue【市民会館】&#10;有形固定資産減価償却率"/>
        <xdr:cNvSpPr txBox="1"/>
      </xdr:nvSpPr>
      <xdr:spPr>
        <a:xfrm>
          <a:off x="3582043"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167132</xdr:rowOff>
    </xdr:from>
    <xdr:to>
      <xdr:col>14</xdr:col>
      <xdr:colOff>79375</xdr:colOff>
      <xdr:row>105</xdr:row>
      <xdr:rowOff>97282</xdr:rowOff>
    </xdr:to>
    <xdr:sp macro="" textlink="">
      <xdr:nvSpPr>
        <xdr:cNvPr id="339" name="フローチャート : 判断 338"/>
        <xdr:cNvSpPr/>
      </xdr:nvSpPr>
      <xdr:spPr>
        <a:xfrm>
          <a:off x="9588500" y="1799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113809</xdr:rowOff>
    </xdr:from>
    <xdr:ext cx="469744" cy="259045"/>
    <xdr:sp macro="" textlink="">
      <xdr:nvSpPr>
        <xdr:cNvPr id="340" name="n_1aveValue【市民会館】&#10;一人当たり面積"/>
        <xdr:cNvSpPr txBox="1"/>
      </xdr:nvSpPr>
      <xdr:spPr>
        <a:xfrm>
          <a:off x="9391727" y="177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43687</xdr:rowOff>
    </xdr:from>
    <xdr:to>
      <xdr:col>14</xdr:col>
      <xdr:colOff>79375</xdr:colOff>
      <xdr:row>106</xdr:row>
      <xdr:rowOff>145287</xdr:rowOff>
    </xdr:to>
    <xdr:sp macro="" textlink="">
      <xdr:nvSpPr>
        <xdr:cNvPr id="346" name="円/楕円 345"/>
        <xdr:cNvSpPr/>
      </xdr:nvSpPr>
      <xdr:spPr>
        <a:xfrm>
          <a:off x="9588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136414</xdr:rowOff>
    </xdr:from>
    <xdr:ext cx="469744" cy="259045"/>
    <xdr:sp macro="" textlink="">
      <xdr:nvSpPr>
        <xdr:cNvPr id="347" name="n_1mainValue【市民会館】&#10;一人当たり面積"/>
        <xdr:cNvSpPr txBox="1"/>
      </xdr:nvSpPr>
      <xdr:spPr>
        <a:xfrm>
          <a:off x="9391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19685</xdr:rowOff>
    </xdr:from>
    <xdr:to>
      <xdr:col>22</xdr:col>
      <xdr:colOff>415925</xdr:colOff>
      <xdr:row>37</xdr:row>
      <xdr:rowOff>121285</xdr:rowOff>
    </xdr:to>
    <xdr:sp macro="" textlink="">
      <xdr:nvSpPr>
        <xdr:cNvPr id="379" name="フローチャート : 判断 378"/>
        <xdr:cNvSpPr/>
      </xdr:nvSpPr>
      <xdr:spPr>
        <a:xfrm>
          <a:off x="15430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137812</xdr:rowOff>
    </xdr:from>
    <xdr:ext cx="405111" cy="259045"/>
    <xdr:sp macro="" textlink="">
      <xdr:nvSpPr>
        <xdr:cNvPr id="380" name="n_1aveValue【一般廃棄物処理施設】&#10;有形固定資産減価償却率"/>
        <xdr:cNvSpPr txBox="1"/>
      </xdr:nvSpPr>
      <xdr:spPr>
        <a:xfrm>
          <a:off x="15266043"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139700</xdr:rowOff>
    </xdr:from>
    <xdr:to>
      <xdr:col>22</xdr:col>
      <xdr:colOff>415925</xdr:colOff>
      <xdr:row>38</xdr:row>
      <xdr:rowOff>69850</xdr:rowOff>
    </xdr:to>
    <xdr:sp macro="" textlink="">
      <xdr:nvSpPr>
        <xdr:cNvPr id="386" name="円/楕円 385"/>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60977</xdr:rowOff>
    </xdr:from>
    <xdr:ext cx="405111" cy="259045"/>
    <xdr:sp macro="" textlink="">
      <xdr:nvSpPr>
        <xdr:cNvPr id="387" name="n_1mainValue【一般廃棄物処理施設】&#10;有形固定資産減価償却率"/>
        <xdr:cNvSpPr txBox="1"/>
      </xdr:nvSpPr>
      <xdr:spPr>
        <a:xfrm>
          <a:off x="15266043"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142255</xdr:rowOff>
    </xdr:from>
    <xdr:to>
      <xdr:col>31</xdr:col>
      <xdr:colOff>85725</xdr:colOff>
      <xdr:row>39</xdr:row>
      <xdr:rowOff>72405</xdr:rowOff>
    </xdr:to>
    <xdr:sp macro="" textlink="">
      <xdr:nvSpPr>
        <xdr:cNvPr id="414" name="フローチャート : 判断 413"/>
        <xdr:cNvSpPr/>
      </xdr:nvSpPr>
      <xdr:spPr>
        <a:xfrm>
          <a:off x="21272500" y="665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88931</xdr:rowOff>
    </xdr:from>
    <xdr:ext cx="534377" cy="259045"/>
    <xdr:sp macro="" textlink="">
      <xdr:nvSpPr>
        <xdr:cNvPr id="415" name="n_1aveValue【一般廃棄物処理施設】&#10;一人当たり有形固定資産（償却資産）額"/>
        <xdr:cNvSpPr txBox="1"/>
      </xdr:nvSpPr>
      <xdr:spPr>
        <a:xfrm>
          <a:off x="21043411" y="64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26640</xdr:rowOff>
    </xdr:from>
    <xdr:to>
      <xdr:col>31</xdr:col>
      <xdr:colOff>85725</xdr:colOff>
      <xdr:row>39</xdr:row>
      <xdr:rowOff>128240</xdr:rowOff>
    </xdr:to>
    <xdr:sp macro="" textlink="">
      <xdr:nvSpPr>
        <xdr:cNvPr id="421" name="円/楕円 420"/>
        <xdr:cNvSpPr/>
      </xdr:nvSpPr>
      <xdr:spPr>
        <a:xfrm>
          <a:off x="21272500" y="671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119367</xdr:rowOff>
    </xdr:from>
    <xdr:ext cx="534377" cy="259045"/>
    <xdr:sp macro="" textlink="">
      <xdr:nvSpPr>
        <xdr:cNvPr id="422" name="n_1mainValue【一般廃棄物処理施設】&#10;一人当たり有形固定資産（償却資産）額"/>
        <xdr:cNvSpPr txBox="1"/>
      </xdr:nvSpPr>
      <xdr:spPr>
        <a:xfrm>
          <a:off x="21043411" y="680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55" name="フローチャート : 判断 454"/>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56" name="n_1aveValue【保健センター・保健所】&#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153307</xdr:rowOff>
    </xdr:from>
    <xdr:to>
      <xdr:col>22</xdr:col>
      <xdr:colOff>415925</xdr:colOff>
      <xdr:row>62</xdr:row>
      <xdr:rowOff>83457</xdr:rowOff>
    </xdr:to>
    <xdr:sp macro="" textlink="">
      <xdr:nvSpPr>
        <xdr:cNvPr id="462" name="円/楕円 461"/>
        <xdr:cNvSpPr/>
      </xdr:nvSpPr>
      <xdr:spPr>
        <a:xfrm>
          <a:off x="15430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74584</xdr:rowOff>
    </xdr:from>
    <xdr:ext cx="405111" cy="259045"/>
    <xdr:sp macro="" textlink="">
      <xdr:nvSpPr>
        <xdr:cNvPr id="463" name="n_1mainValue【保健センター・保健所】&#10;有形固定資産減価償却率"/>
        <xdr:cNvSpPr txBox="1"/>
      </xdr:nvSpPr>
      <xdr:spPr>
        <a:xfrm>
          <a:off x="15266043"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107950</xdr:rowOff>
    </xdr:from>
    <xdr:to>
      <xdr:col>31</xdr:col>
      <xdr:colOff>85725</xdr:colOff>
      <xdr:row>62</xdr:row>
      <xdr:rowOff>38100</xdr:rowOff>
    </xdr:to>
    <xdr:sp macro="" textlink="">
      <xdr:nvSpPr>
        <xdr:cNvPr id="494" name="フローチャート : 判断 493"/>
        <xdr:cNvSpPr/>
      </xdr:nvSpPr>
      <xdr:spPr>
        <a:xfrm>
          <a:off x="21272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54627</xdr:rowOff>
    </xdr:from>
    <xdr:ext cx="469744" cy="259045"/>
    <xdr:sp macro="" textlink="">
      <xdr:nvSpPr>
        <xdr:cNvPr id="495" name="n_1aveValue【保健センター・保健所】&#10;一人当たり面積"/>
        <xdr:cNvSpPr txBox="1"/>
      </xdr:nvSpPr>
      <xdr:spPr>
        <a:xfrm>
          <a:off x="21075727"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146050</xdr:rowOff>
    </xdr:from>
    <xdr:to>
      <xdr:col>31</xdr:col>
      <xdr:colOff>85725</xdr:colOff>
      <xdr:row>64</xdr:row>
      <xdr:rowOff>76200</xdr:rowOff>
    </xdr:to>
    <xdr:sp macro="" textlink="">
      <xdr:nvSpPr>
        <xdr:cNvPr id="501" name="円/楕円 500"/>
        <xdr:cNvSpPr/>
      </xdr:nvSpPr>
      <xdr:spPr>
        <a:xfrm>
          <a:off x="21272500" y="10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67327</xdr:rowOff>
    </xdr:from>
    <xdr:ext cx="469744" cy="259045"/>
    <xdr:sp macro="" textlink="">
      <xdr:nvSpPr>
        <xdr:cNvPr id="502" name="n_1mainValue【保健センター・保健所】&#10;一人当たり面積"/>
        <xdr:cNvSpPr txBox="1"/>
      </xdr:nvSpPr>
      <xdr:spPr>
        <a:xfrm>
          <a:off x="21075727"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533"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49022</xdr:rowOff>
    </xdr:from>
    <xdr:to>
      <xdr:col>22</xdr:col>
      <xdr:colOff>415925</xdr:colOff>
      <xdr:row>79</xdr:row>
      <xdr:rowOff>150622</xdr:rowOff>
    </xdr:to>
    <xdr:sp macro="" textlink="">
      <xdr:nvSpPr>
        <xdr:cNvPr id="539" name="円/楕円 538"/>
        <xdr:cNvSpPr/>
      </xdr:nvSpPr>
      <xdr:spPr>
        <a:xfrm>
          <a:off x="15430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167149</xdr:rowOff>
    </xdr:from>
    <xdr:ext cx="405111" cy="259045"/>
    <xdr:sp macro="" textlink="">
      <xdr:nvSpPr>
        <xdr:cNvPr id="540" name="n_1mainValue【消防施設】&#10;有形固定資産減価償却率"/>
        <xdr:cNvSpPr txBox="1"/>
      </xdr:nvSpPr>
      <xdr:spPr>
        <a:xfrm>
          <a:off x="15266043"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153307</xdr:rowOff>
    </xdr:from>
    <xdr:to>
      <xdr:col>31</xdr:col>
      <xdr:colOff>85725</xdr:colOff>
      <xdr:row>84</xdr:row>
      <xdr:rowOff>83457</xdr:rowOff>
    </xdr:to>
    <xdr:sp macro="" textlink="">
      <xdr:nvSpPr>
        <xdr:cNvPr id="573" name="フローチャート : 判断 572"/>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74584</xdr:rowOff>
    </xdr:from>
    <xdr:ext cx="469744" cy="259045"/>
    <xdr:sp macro="" textlink="">
      <xdr:nvSpPr>
        <xdr:cNvPr id="574" name="n_1aveValue【消防施設】&#10;一人当たり面積"/>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139700</xdr:rowOff>
    </xdr:from>
    <xdr:to>
      <xdr:col>31</xdr:col>
      <xdr:colOff>85725</xdr:colOff>
      <xdr:row>83</xdr:row>
      <xdr:rowOff>69850</xdr:rowOff>
    </xdr:to>
    <xdr:sp macro="" textlink="">
      <xdr:nvSpPr>
        <xdr:cNvPr id="580" name="円/楕円 579"/>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86377</xdr:rowOff>
    </xdr:from>
    <xdr:ext cx="469744" cy="259045"/>
    <xdr:sp macro="" textlink="">
      <xdr:nvSpPr>
        <xdr:cNvPr id="581" name="n_1main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8255</xdr:rowOff>
    </xdr:from>
    <xdr:to>
      <xdr:col>22</xdr:col>
      <xdr:colOff>415925</xdr:colOff>
      <xdr:row>104</xdr:row>
      <xdr:rowOff>109855</xdr:rowOff>
    </xdr:to>
    <xdr:sp macro="" textlink="">
      <xdr:nvSpPr>
        <xdr:cNvPr id="613" name="フローチャート : 判断 612"/>
        <xdr:cNvSpPr/>
      </xdr:nvSpPr>
      <xdr:spPr>
        <a:xfrm>
          <a:off x="15430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100982</xdr:rowOff>
    </xdr:from>
    <xdr:ext cx="405111" cy="259045"/>
    <xdr:sp macro="" textlink="">
      <xdr:nvSpPr>
        <xdr:cNvPr id="614" name="n_1aveValue【庁舎】&#10;有形固定資産減価償却率"/>
        <xdr:cNvSpPr txBox="1"/>
      </xdr:nvSpPr>
      <xdr:spPr>
        <a:xfrm>
          <a:off x="15266043"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71120</xdr:rowOff>
    </xdr:from>
    <xdr:to>
      <xdr:col>22</xdr:col>
      <xdr:colOff>415925</xdr:colOff>
      <xdr:row>103</xdr:row>
      <xdr:rowOff>1270</xdr:rowOff>
    </xdr:to>
    <xdr:sp macro="" textlink="">
      <xdr:nvSpPr>
        <xdr:cNvPr id="620" name="円/楕円 619"/>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17797</xdr:rowOff>
    </xdr:from>
    <xdr:ext cx="405111" cy="259045"/>
    <xdr:sp macro="" textlink="">
      <xdr:nvSpPr>
        <xdr:cNvPr id="621" name="n_1mainValue【庁舎】&#10;有形固定資産減価償却率"/>
        <xdr:cNvSpPr txBox="1"/>
      </xdr:nvSpPr>
      <xdr:spPr>
        <a:xfrm>
          <a:off x="15266043"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3"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111942</xdr:rowOff>
    </xdr:from>
    <xdr:to>
      <xdr:col>31</xdr:col>
      <xdr:colOff>85725</xdr:colOff>
      <xdr:row>108</xdr:row>
      <xdr:rowOff>42092</xdr:rowOff>
    </xdr:to>
    <xdr:sp macro="" textlink="">
      <xdr:nvSpPr>
        <xdr:cNvPr id="655" name="フローチャート : 判断 654"/>
        <xdr:cNvSpPr/>
      </xdr:nvSpPr>
      <xdr:spPr>
        <a:xfrm>
          <a:off x="21272500" y="1845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33219</xdr:rowOff>
    </xdr:from>
    <xdr:ext cx="469744" cy="259045"/>
    <xdr:sp macro="" textlink="">
      <xdr:nvSpPr>
        <xdr:cNvPr id="656" name="n_1aveValue【庁舎】&#10;一人当たり面積"/>
        <xdr:cNvSpPr txBox="1"/>
      </xdr:nvSpPr>
      <xdr:spPr>
        <a:xfrm>
          <a:off x="21075727" y="1854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92348</xdr:rowOff>
    </xdr:from>
    <xdr:to>
      <xdr:col>31</xdr:col>
      <xdr:colOff>85725</xdr:colOff>
      <xdr:row>108</xdr:row>
      <xdr:rowOff>22498</xdr:rowOff>
    </xdr:to>
    <xdr:sp macro="" textlink="">
      <xdr:nvSpPr>
        <xdr:cNvPr id="662" name="円/楕円 661"/>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39025</xdr:rowOff>
    </xdr:from>
    <xdr:ext cx="469744" cy="259045"/>
    <xdr:sp macro="" textlink="">
      <xdr:nvSpPr>
        <xdr:cNvPr id="663" name="n_1mainValue【庁舎】&#10;一人当たり面積"/>
        <xdr:cNvSpPr txBox="1"/>
      </xdr:nvSpPr>
      <xdr:spPr>
        <a:xfrm>
          <a:off x="21075727" y="1821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ほとんどの施設類型において、有形固定資産減価償却率は類似団体平均を上回っている。その中でも特に高くなっている施設は図書館、体育館、消防施設</a:t>
          </a:r>
          <a:r>
            <a:rPr kumimoji="1" lang="ja-JP" altLang="ja-JP" sz="1100">
              <a:solidFill>
                <a:schemeClr val="dk1"/>
              </a:solidFill>
              <a:effectLst/>
              <a:latin typeface="+mn-lt"/>
              <a:ea typeface="+mn-ea"/>
              <a:cs typeface="+mn-cs"/>
            </a:rPr>
            <a:t>、</a:t>
          </a:r>
          <a:r>
            <a:rPr kumimoji="1" lang="ja-JP" altLang="en-US" sz="1300">
              <a:latin typeface="ＭＳ Ｐゴシック"/>
            </a:rPr>
            <a:t>庁舎である。</a:t>
          </a:r>
        </a:p>
        <a:p>
          <a:r>
            <a:rPr kumimoji="1" lang="ja-JP" altLang="en-US" sz="1300">
              <a:latin typeface="ＭＳ Ｐゴシック"/>
            </a:rPr>
            <a:t>・大橋記念図書館および市立体育館については</a:t>
          </a:r>
          <a:r>
            <a:rPr kumimoji="1" lang="ja-JP" altLang="ja-JP" sz="1100">
              <a:solidFill>
                <a:schemeClr val="dk1"/>
              </a:solidFill>
              <a:effectLst/>
              <a:latin typeface="+mn-lt"/>
              <a:ea typeface="+mn-ea"/>
              <a:cs typeface="+mn-cs"/>
            </a:rPr>
            <a:t>、</a:t>
          </a:r>
          <a:r>
            <a:rPr kumimoji="1" lang="ja-JP" altLang="en-US" sz="1300">
              <a:latin typeface="ＭＳ Ｐゴシック"/>
            </a:rPr>
            <a:t>建築後</a:t>
          </a:r>
          <a:r>
            <a:rPr kumimoji="1" lang="en-US" altLang="ja-JP" sz="1300">
              <a:latin typeface="ＭＳ Ｐゴシック"/>
            </a:rPr>
            <a:t>30</a:t>
          </a:r>
          <a:r>
            <a:rPr kumimoji="1" lang="ja-JP" altLang="en-US" sz="1300">
              <a:latin typeface="ＭＳ Ｐゴシック"/>
            </a:rPr>
            <a:t>年以上が経過し</a:t>
          </a:r>
          <a:r>
            <a:rPr kumimoji="1" lang="ja-JP" altLang="ja-JP" sz="1100">
              <a:solidFill>
                <a:schemeClr val="dk1"/>
              </a:solidFill>
              <a:effectLst/>
              <a:latin typeface="+mn-lt"/>
              <a:ea typeface="+mn-ea"/>
              <a:cs typeface="+mn-cs"/>
            </a:rPr>
            <a:t>、</a:t>
          </a:r>
          <a:r>
            <a:rPr kumimoji="1" lang="ja-JP" altLang="en-US" sz="1300">
              <a:latin typeface="ＭＳ Ｐゴシック"/>
            </a:rPr>
            <a:t>老朽化が進んでおり</a:t>
          </a:r>
          <a:r>
            <a:rPr kumimoji="1" lang="ja-JP" altLang="ja-JP" sz="1100">
              <a:solidFill>
                <a:schemeClr val="dk1"/>
              </a:solidFill>
              <a:effectLst/>
              <a:latin typeface="+mn-lt"/>
              <a:ea typeface="+mn-ea"/>
              <a:cs typeface="+mn-cs"/>
            </a:rPr>
            <a:t>、</a:t>
          </a:r>
          <a:r>
            <a:rPr kumimoji="1" lang="ja-JP" altLang="en-US" sz="1300">
              <a:latin typeface="ＭＳ Ｐゴシック"/>
            </a:rPr>
            <a:t>今後</a:t>
          </a:r>
          <a:r>
            <a:rPr kumimoji="1" lang="ja-JP" altLang="ja-JP" sz="1100">
              <a:solidFill>
                <a:schemeClr val="dk1"/>
              </a:solidFill>
              <a:effectLst/>
              <a:latin typeface="+mn-lt"/>
              <a:ea typeface="+mn-ea"/>
              <a:cs typeface="+mn-cs"/>
            </a:rPr>
            <a:t>、</a:t>
          </a:r>
          <a:r>
            <a:rPr kumimoji="1" lang="ja-JP" altLang="en-US" sz="1300">
              <a:latin typeface="ＭＳ Ｐゴシック"/>
            </a:rPr>
            <a:t>大規模な改修が必要と考えられる。</a:t>
          </a:r>
        </a:p>
        <a:p>
          <a:r>
            <a:rPr kumimoji="1" lang="ja-JP" altLang="en-US" sz="1300">
              <a:latin typeface="ＭＳ Ｐゴシック"/>
            </a:rPr>
            <a:t>・消防本部については建築後</a:t>
          </a:r>
          <a:r>
            <a:rPr kumimoji="1" lang="en-US" altLang="ja-JP" sz="1300">
              <a:latin typeface="ＭＳ Ｐゴシック"/>
            </a:rPr>
            <a:t>30</a:t>
          </a:r>
          <a:r>
            <a:rPr kumimoji="1" lang="ja-JP" altLang="en-US" sz="1300">
              <a:latin typeface="ＭＳ Ｐゴシック"/>
            </a:rPr>
            <a:t>年近く経過しており</a:t>
          </a:r>
          <a:r>
            <a:rPr kumimoji="1" lang="ja-JP" altLang="ja-JP" sz="1100">
              <a:solidFill>
                <a:schemeClr val="dk1"/>
              </a:solidFill>
              <a:effectLst/>
              <a:latin typeface="+mn-lt"/>
              <a:ea typeface="+mn-ea"/>
              <a:cs typeface="+mn-cs"/>
            </a:rPr>
            <a:t>、</a:t>
          </a:r>
          <a:r>
            <a:rPr kumimoji="1" lang="ja-JP" altLang="en-US" sz="1300">
              <a:latin typeface="ＭＳ Ｐゴシック"/>
            </a:rPr>
            <a:t>その他消防団建物についても昭和</a:t>
          </a:r>
          <a:r>
            <a:rPr kumimoji="1" lang="en-US" altLang="ja-JP" sz="1300">
              <a:latin typeface="ＭＳ Ｐゴシック"/>
            </a:rPr>
            <a:t>60</a:t>
          </a:r>
          <a:r>
            <a:rPr kumimoji="1" lang="ja-JP" altLang="en-US" sz="1300">
              <a:latin typeface="ＭＳ Ｐゴシック"/>
            </a:rPr>
            <a:t>年前後に建築した建物が大半を占め</a:t>
          </a:r>
          <a:r>
            <a:rPr kumimoji="1" lang="ja-JP" altLang="ja-JP" sz="1100">
              <a:solidFill>
                <a:schemeClr val="dk1"/>
              </a:solidFill>
              <a:effectLst/>
              <a:latin typeface="+mn-lt"/>
              <a:ea typeface="+mn-ea"/>
              <a:cs typeface="+mn-cs"/>
            </a:rPr>
            <a:t>、</a:t>
          </a:r>
          <a:r>
            <a:rPr kumimoji="1" lang="ja-JP" altLang="en-US" sz="1300">
              <a:latin typeface="ＭＳ Ｐゴシック"/>
            </a:rPr>
            <a:t>老朽化が進んでおり</a:t>
          </a:r>
          <a:r>
            <a:rPr kumimoji="1" lang="ja-JP" altLang="ja-JP" sz="1100">
              <a:solidFill>
                <a:schemeClr val="dk1"/>
              </a:solidFill>
              <a:effectLst/>
              <a:latin typeface="+mn-lt"/>
              <a:ea typeface="+mn-ea"/>
              <a:cs typeface="+mn-cs"/>
            </a:rPr>
            <a:t>、</a:t>
          </a:r>
          <a:r>
            <a:rPr kumimoji="1" lang="ja-JP" altLang="en-US" sz="1300">
              <a:latin typeface="ＭＳ Ｐゴシック"/>
            </a:rPr>
            <a:t>建て替えや改修が今後の課題となっている。</a:t>
          </a:r>
        </a:p>
        <a:p>
          <a:r>
            <a:rPr kumimoji="1" lang="ja-JP" altLang="en-US" sz="1300">
              <a:latin typeface="ＭＳ Ｐゴシック"/>
            </a:rPr>
            <a:t>・本庁舎については</a:t>
          </a:r>
          <a:r>
            <a:rPr kumimoji="1" lang="ja-JP" altLang="ja-JP" sz="1100">
              <a:solidFill>
                <a:schemeClr val="dk1"/>
              </a:solidFill>
              <a:effectLst/>
              <a:latin typeface="+mn-lt"/>
              <a:ea typeface="+mn-ea"/>
              <a:cs typeface="+mn-cs"/>
            </a:rPr>
            <a:t>、</a:t>
          </a:r>
          <a:r>
            <a:rPr kumimoji="1" lang="ja-JP" altLang="en-US" sz="1300">
              <a:latin typeface="ＭＳ Ｐゴシック"/>
            </a:rPr>
            <a:t>老朽化が進んでおり</a:t>
          </a:r>
          <a:r>
            <a:rPr kumimoji="1" lang="ja-JP" altLang="ja-JP" sz="1100">
              <a:solidFill>
                <a:schemeClr val="dk1"/>
              </a:solidFill>
              <a:effectLst/>
              <a:latin typeface="+mn-lt"/>
              <a:ea typeface="+mn-ea"/>
              <a:cs typeface="+mn-cs"/>
            </a:rPr>
            <a:t>、</a:t>
          </a:r>
          <a:r>
            <a:rPr kumimoji="1" lang="ja-JP" altLang="en-US" sz="1300">
              <a:latin typeface="ＭＳ Ｐゴシック"/>
            </a:rPr>
            <a:t>耐震性の問題から取り壊し</a:t>
          </a:r>
          <a:r>
            <a:rPr kumimoji="1" lang="ja-JP" altLang="ja-JP" sz="1100">
              <a:solidFill>
                <a:schemeClr val="dk1"/>
              </a:solidFill>
              <a:effectLst/>
              <a:latin typeface="+mn-lt"/>
              <a:ea typeface="+mn-ea"/>
              <a:cs typeface="+mn-cs"/>
            </a:rPr>
            <a:t>、</a:t>
          </a:r>
          <a:r>
            <a:rPr kumimoji="1" lang="ja-JP" altLang="en-US" sz="1300">
              <a:latin typeface="ＭＳ Ｐゴシック"/>
            </a:rPr>
            <a:t>新庁舎を建設する。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54,222
53,608
92.49
23,158,656
22,367,371
730,612
13,548,139
21,937,542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88.3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0.85</a:t>
          </a:r>
          <a:r>
            <a:rPr kumimoji="1" lang="ja-JP" altLang="en-US" sz="1100">
              <a:latin typeface="ＭＳ Ｐゴシック"/>
            </a:rPr>
            <a:t>となり、類似団体平均を上回っている。主な要因としては、本市は臨海型の埋め立て工業地帯を有していることなどから、市税収入が類似団体に比べ多いためである。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41728</xdr:rowOff>
    </xdr:from>
    <xdr:to>
      <xdr:col>7</xdr:col>
      <xdr:colOff>152400</xdr:colOff>
      <xdr:row>41</xdr:row>
      <xdr:rowOff>58965</xdr:rowOff>
    </xdr:to>
    <xdr:cxnSp macro="">
      <xdr:nvCxnSpPr>
        <xdr:cNvPr id="70" name="直線コネクタ 69"/>
        <xdr:cNvCxnSpPr/>
      </xdr:nvCxnSpPr>
      <xdr:spPr>
        <a:xfrm flipV="1">
          <a:off x="4114800" y="70711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58965</xdr:rowOff>
    </xdr:to>
    <xdr:cxnSp macro="">
      <xdr:nvCxnSpPr>
        <xdr:cNvPr id="73" name="直線コネクタ 72"/>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60778</xdr:rowOff>
    </xdr:from>
    <xdr:to>
      <xdr:col>6</xdr:col>
      <xdr:colOff>50800</xdr:colOff>
      <xdr:row>42</xdr:row>
      <xdr:rowOff>162378</xdr:rowOff>
    </xdr:to>
    <xdr:sp macro="" textlink="">
      <xdr:nvSpPr>
        <xdr:cNvPr id="74" name="フローチャート : 判断 73"/>
        <xdr:cNvSpPr/>
      </xdr:nvSpPr>
      <xdr:spPr>
        <a:xfrm>
          <a:off x="4064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75" name="テキスト ボックス 74"/>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58965</xdr:rowOff>
    </xdr:to>
    <xdr:cxnSp macro="">
      <xdr:nvCxnSpPr>
        <xdr:cNvPr id="76" name="直線コネクタ 75"/>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76200</xdr:rowOff>
    </xdr:to>
    <xdr:cxnSp macro="">
      <xdr:nvCxnSpPr>
        <xdr:cNvPr id="79" name="直線コネクタ 78"/>
        <xdr:cNvCxnSpPr/>
      </xdr:nvCxnSpPr>
      <xdr:spPr>
        <a:xfrm flipV="1">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162378</xdr:rowOff>
    </xdr:from>
    <xdr:to>
      <xdr:col>7</xdr:col>
      <xdr:colOff>203200</xdr:colOff>
      <xdr:row>41</xdr:row>
      <xdr:rowOff>92528</xdr:rowOff>
    </xdr:to>
    <xdr:sp macro="" textlink="">
      <xdr:nvSpPr>
        <xdr:cNvPr id="89" name="円/楕円 88"/>
        <xdr:cNvSpPr/>
      </xdr:nvSpPr>
      <xdr:spPr>
        <a:xfrm>
          <a:off x="4902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7455</xdr:rowOff>
    </xdr:from>
    <xdr:ext cx="762000" cy="259045"/>
    <xdr:sp macro="" textlink="">
      <xdr:nvSpPr>
        <xdr:cNvPr id="90" name="財政力該当値テキスト"/>
        <xdr:cNvSpPr txBox="1"/>
      </xdr:nvSpPr>
      <xdr:spPr>
        <a:xfrm>
          <a:off x="5041900" y="686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1" name="円/楕円 90"/>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2" name="テキスト ボックス 91"/>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3" name="円/楕円 92"/>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4" name="テキスト ボックス 93"/>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5" name="円/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97" name="円/楕円 96"/>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98" name="テキスト ボックス 97"/>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90.2</a:t>
          </a:r>
          <a:r>
            <a:rPr kumimoji="1" lang="ja-JP" altLang="en-US" sz="1100">
              <a:latin typeface="ＭＳ Ｐゴシック"/>
            </a:rPr>
            <a:t>％となり、類似団体平均を若干下回っている。平成</a:t>
          </a:r>
          <a:r>
            <a:rPr kumimoji="1" lang="en-US" altLang="ja-JP" sz="1100">
              <a:latin typeface="ＭＳ Ｐゴシック"/>
            </a:rPr>
            <a:t>28</a:t>
          </a:r>
          <a:r>
            <a:rPr kumimoji="1" lang="ja-JP" altLang="en-US" sz="1100">
              <a:latin typeface="ＭＳ Ｐゴシック"/>
            </a:rPr>
            <a:t>年度の比率が前年度と比較して</a:t>
          </a:r>
          <a:r>
            <a:rPr kumimoji="1" lang="en-US" altLang="ja-JP" sz="1100">
              <a:latin typeface="ＭＳ Ｐゴシック"/>
            </a:rPr>
            <a:t>0.4</a:t>
          </a:r>
          <a:r>
            <a:rPr kumimoji="1" lang="ja-JP" altLang="en-US" sz="1100">
              <a:latin typeface="ＭＳ Ｐゴシック"/>
            </a:rPr>
            <a:t>ポイント改善した主な要因としては、分子となる経常的経費充当一般財源が退職手当の減などにより減少となったためである。今後、社会保障費の増大に伴う扶助費や介護保険特別会計への繰出金などの増加傾向が危惧されるが、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月に策定した「第５次坂出市行財政改革大綱」に基づき、市債残高の逓減などに取り組み、財政基盤の強化に努める。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63</xdr:row>
      <xdr:rowOff>17780</xdr:rowOff>
    </xdr:to>
    <xdr:cxnSp macro="">
      <xdr:nvCxnSpPr>
        <xdr:cNvPr id="133" name="直線コネクタ 132"/>
        <xdr:cNvCxnSpPr/>
      </xdr:nvCxnSpPr>
      <xdr:spPr>
        <a:xfrm flipV="1">
          <a:off x="4114800" y="108030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17780</xdr:rowOff>
    </xdr:from>
    <xdr:to>
      <xdr:col>6</xdr:col>
      <xdr:colOff>0</xdr:colOff>
      <xdr:row>63</xdr:row>
      <xdr:rowOff>41910</xdr:rowOff>
    </xdr:to>
    <xdr:cxnSp macro="">
      <xdr:nvCxnSpPr>
        <xdr:cNvPr id="136" name="直線コネクタ 135"/>
        <xdr:cNvCxnSpPr/>
      </xdr:nvCxnSpPr>
      <xdr:spPr>
        <a:xfrm flipV="1">
          <a:off x="3225800" y="1081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11219</xdr:rowOff>
    </xdr:from>
    <xdr:to>
      <xdr:col>6</xdr:col>
      <xdr:colOff>50800</xdr:colOff>
      <xdr:row>63</xdr:row>
      <xdr:rowOff>112819</xdr:rowOff>
    </xdr:to>
    <xdr:sp macro="" textlink="">
      <xdr:nvSpPr>
        <xdr:cNvPr id="137" name="フローチャート : 判断 136"/>
        <xdr:cNvSpPr/>
      </xdr:nvSpPr>
      <xdr:spPr>
        <a:xfrm>
          <a:off x="4064000" y="1081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97596</xdr:rowOff>
    </xdr:from>
    <xdr:ext cx="736600" cy="259045"/>
    <xdr:sp macro="" textlink="">
      <xdr:nvSpPr>
        <xdr:cNvPr id="138" name="テキスト ボックス 137"/>
        <xdr:cNvSpPr txBox="1"/>
      </xdr:nvSpPr>
      <xdr:spPr>
        <a:xfrm>
          <a:off x="3733800" y="10898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157056</xdr:rowOff>
    </xdr:from>
    <xdr:to>
      <xdr:col>4</xdr:col>
      <xdr:colOff>482600</xdr:colOff>
      <xdr:row>63</xdr:row>
      <xdr:rowOff>41910</xdr:rowOff>
    </xdr:to>
    <xdr:cxnSp macro="">
      <xdr:nvCxnSpPr>
        <xdr:cNvPr id="139" name="直線コネクタ 138"/>
        <xdr:cNvCxnSpPr/>
      </xdr:nvCxnSpPr>
      <xdr:spPr>
        <a:xfrm>
          <a:off x="2336800" y="107869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153035</xdr:rowOff>
    </xdr:from>
    <xdr:to>
      <xdr:col>3</xdr:col>
      <xdr:colOff>279400</xdr:colOff>
      <xdr:row>62</xdr:row>
      <xdr:rowOff>157056</xdr:rowOff>
    </xdr:to>
    <xdr:cxnSp macro="">
      <xdr:nvCxnSpPr>
        <xdr:cNvPr id="142" name="直線コネクタ 141"/>
        <xdr:cNvCxnSpPr/>
      </xdr:nvCxnSpPr>
      <xdr:spPr>
        <a:xfrm>
          <a:off x="1447800" y="1078293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52" name="円/楕円 151"/>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138871</xdr:rowOff>
    </xdr:from>
    <xdr:ext cx="762000" cy="259045"/>
    <xdr:sp macro="" textlink="">
      <xdr:nvSpPr>
        <xdr:cNvPr id="153"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138430</xdr:rowOff>
    </xdr:from>
    <xdr:to>
      <xdr:col>6</xdr:col>
      <xdr:colOff>50800</xdr:colOff>
      <xdr:row>63</xdr:row>
      <xdr:rowOff>68580</xdr:rowOff>
    </xdr:to>
    <xdr:sp macro="" textlink="">
      <xdr:nvSpPr>
        <xdr:cNvPr id="154" name="円/楕円 153"/>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55" name="テキスト ボックス 154"/>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162560</xdr:rowOff>
    </xdr:from>
    <xdr:to>
      <xdr:col>4</xdr:col>
      <xdr:colOff>533400</xdr:colOff>
      <xdr:row>63</xdr:row>
      <xdr:rowOff>92710</xdr:rowOff>
    </xdr:to>
    <xdr:sp macro="" textlink="">
      <xdr:nvSpPr>
        <xdr:cNvPr id="156" name="円/楕円 155"/>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77487</xdr:rowOff>
    </xdr:from>
    <xdr:ext cx="762000" cy="259045"/>
    <xdr:sp macro="" textlink="">
      <xdr:nvSpPr>
        <xdr:cNvPr id="157" name="テキスト ボックス 156"/>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106256</xdr:rowOff>
    </xdr:from>
    <xdr:to>
      <xdr:col>3</xdr:col>
      <xdr:colOff>330200</xdr:colOff>
      <xdr:row>63</xdr:row>
      <xdr:rowOff>36406</xdr:rowOff>
    </xdr:to>
    <xdr:sp macro="" textlink="">
      <xdr:nvSpPr>
        <xdr:cNvPr id="158" name="円/楕円 157"/>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21183</xdr:rowOff>
    </xdr:from>
    <xdr:ext cx="762000" cy="259045"/>
    <xdr:sp macro="" textlink="">
      <xdr:nvSpPr>
        <xdr:cNvPr id="159" name="テキスト ボックス 158"/>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102235</xdr:rowOff>
    </xdr:from>
    <xdr:to>
      <xdr:col>2</xdr:col>
      <xdr:colOff>127000</xdr:colOff>
      <xdr:row>63</xdr:row>
      <xdr:rowOff>32385</xdr:rowOff>
    </xdr:to>
    <xdr:sp macro="" textlink="">
      <xdr:nvSpPr>
        <xdr:cNvPr id="160" name="円/楕円 159"/>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42562</xdr:rowOff>
    </xdr:from>
    <xdr:ext cx="762000" cy="259045"/>
    <xdr:sp macro="" textlink="">
      <xdr:nvSpPr>
        <xdr:cNvPr id="161" name="テキスト ボックス 160"/>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[125,969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125,969</a:t>
          </a:r>
          <a:r>
            <a:rPr kumimoji="1" lang="ja-JP" altLang="en-US" sz="1100">
              <a:latin typeface="ＭＳ Ｐゴシック"/>
            </a:rPr>
            <a:t>円となり、前年度と比較して</a:t>
          </a:r>
          <a:r>
            <a:rPr kumimoji="1" lang="en-US" altLang="ja-JP" sz="1100">
              <a:latin typeface="ＭＳ Ｐゴシック"/>
            </a:rPr>
            <a:t>672</a:t>
          </a:r>
          <a:r>
            <a:rPr kumimoji="1" lang="ja-JP" altLang="en-US" sz="1100">
              <a:latin typeface="ＭＳ Ｐゴシック"/>
            </a:rPr>
            <a:t>円増加したものの、類似団体平均より若干低い。本市は、良質なサービスを提供するため直営にて実施している業務があり、職員数が類似団体に比べ多いが、第二次定員適正化計画（Ｈ</a:t>
          </a:r>
          <a:r>
            <a:rPr kumimoji="1" lang="en-US" altLang="ja-JP" sz="1100">
              <a:latin typeface="ＭＳ Ｐゴシック"/>
            </a:rPr>
            <a:t>17</a:t>
          </a:r>
          <a:r>
            <a:rPr kumimoji="1" lang="ja-JP" altLang="en-US" sz="1100">
              <a:latin typeface="ＭＳ Ｐゴシック"/>
            </a:rPr>
            <a:t>～</a:t>
          </a:r>
          <a:r>
            <a:rPr kumimoji="1" lang="en-US" altLang="ja-JP" sz="1100">
              <a:latin typeface="ＭＳ Ｐゴシック"/>
            </a:rPr>
            <a:t>26</a:t>
          </a:r>
          <a:r>
            <a:rPr kumimoji="1" lang="ja-JP" altLang="en-US" sz="1100">
              <a:latin typeface="ＭＳ Ｐゴシック"/>
            </a:rPr>
            <a:t>年度）の実施により、</a:t>
          </a:r>
          <a:r>
            <a:rPr kumimoji="1" lang="en-US" altLang="ja-JP" sz="1100">
              <a:latin typeface="ＭＳ Ｐゴシック"/>
            </a:rPr>
            <a:t>10</a:t>
          </a:r>
          <a:r>
            <a:rPr kumimoji="1" lang="ja-JP" altLang="en-US" sz="1100">
              <a:latin typeface="ＭＳ Ｐゴシック"/>
            </a:rPr>
            <a:t>年間で職員数約</a:t>
          </a:r>
          <a:r>
            <a:rPr kumimoji="1" lang="en-US" altLang="ja-JP" sz="1100">
              <a:latin typeface="ＭＳ Ｐゴシック"/>
            </a:rPr>
            <a:t>20</a:t>
          </a:r>
          <a:r>
            <a:rPr kumimoji="1" lang="ja-JP" altLang="en-US" sz="1100">
              <a:latin typeface="ＭＳ Ｐゴシック"/>
            </a:rPr>
            <a:t>％の削減を目標に取り組んだ結果、職員数および職員給は着実に減少しており、今後とも適正化を推進する。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71723</xdr:rowOff>
    </xdr:from>
    <xdr:to>
      <xdr:col>7</xdr:col>
      <xdr:colOff>152400</xdr:colOff>
      <xdr:row>81</xdr:row>
      <xdr:rowOff>72881</xdr:rowOff>
    </xdr:to>
    <xdr:cxnSp macro="">
      <xdr:nvCxnSpPr>
        <xdr:cNvPr id="197" name="直線コネクタ 196"/>
        <xdr:cNvCxnSpPr/>
      </xdr:nvCxnSpPr>
      <xdr:spPr>
        <a:xfrm>
          <a:off x="4114800" y="13959173"/>
          <a:ext cx="8382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57658</xdr:rowOff>
    </xdr:from>
    <xdr:ext cx="762000" cy="259045"/>
    <xdr:sp macro="" textlink="">
      <xdr:nvSpPr>
        <xdr:cNvPr id="198" name="人件費・物件費等の状況平均値テキスト"/>
        <xdr:cNvSpPr txBox="1"/>
      </xdr:nvSpPr>
      <xdr:spPr>
        <a:xfrm>
          <a:off x="5041900" y="13945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68712</xdr:rowOff>
    </xdr:from>
    <xdr:to>
      <xdr:col>6</xdr:col>
      <xdr:colOff>0</xdr:colOff>
      <xdr:row>81</xdr:row>
      <xdr:rowOff>71723</xdr:rowOff>
    </xdr:to>
    <xdr:cxnSp macro="">
      <xdr:nvCxnSpPr>
        <xdr:cNvPr id="200" name="直線コネクタ 199"/>
        <xdr:cNvCxnSpPr/>
      </xdr:nvCxnSpPr>
      <xdr:spPr>
        <a:xfrm>
          <a:off x="3225800" y="13956162"/>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159139</xdr:rowOff>
    </xdr:from>
    <xdr:to>
      <xdr:col>6</xdr:col>
      <xdr:colOff>50800</xdr:colOff>
      <xdr:row>81</xdr:row>
      <xdr:rowOff>89289</xdr:rowOff>
    </xdr:to>
    <xdr:sp macro="" textlink="">
      <xdr:nvSpPr>
        <xdr:cNvPr id="201" name="フローチャート : 判断 200"/>
        <xdr:cNvSpPr/>
      </xdr:nvSpPr>
      <xdr:spPr>
        <a:xfrm>
          <a:off x="4064000" y="1387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99466</xdr:rowOff>
    </xdr:from>
    <xdr:ext cx="736600" cy="259045"/>
    <xdr:sp macro="" textlink="">
      <xdr:nvSpPr>
        <xdr:cNvPr id="202" name="テキスト ボックス 201"/>
        <xdr:cNvSpPr txBox="1"/>
      </xdr:nvSpPr>
      <xdr:spPr>
        <a:xfrm>
          <a:off x="3733800" y="1364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64829</xdr:rowOff>
    </xdr:from>
    <xdr:to>
      <xdr:col>4</xdr:col>
      <xdr:colOff>482600</xdr:colOff>
      <xdr:row>81</xdr:row>
      <xdr:rowOff>68712</xdr:rowOff>
    </xdr:to>
    <xdr:cxnSp macro="">
      <xdr:nvCxnSpPr>
        <xdr:cNvPr id="203" name="直線コネクタ 202"/>
        <xdr:cNvCxnSpPr/>
      </xdr:nvCxnSpPr>
      <xdr:spPr>
        <a:xfrm>
          <a:off x="2336800" y="13952279"/>
          <a:ext cx="889000" cy="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125832</xdr:rowOff>
    </xdr:from>
    <xdr:ext cx="762000" cy="259045"/>
    <xdr:sp macro="" textlink="">
      <xdr:nvSpPr>
        <xdr:cNvPr id="205" name="テキスト ボックス 204"/>
        <xdr:cNvSpPr txBox="1"/>
      </xdr:nvSpPr>
      <xdr:spPr>
        <a:xfrm>
          <a:off x="2844800" y="13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64829</xdr:rowOff>
    </xdr:from>
    <xdr:to>
      <xdr:col>3</xdr:col>
      <xdr:colOff>279400</xdr:colOff>
      <xdr:row>81</xdr:row>
      <xdr:rowOff>66416</xdr:rowOff>
    </xdr:to>
    <xdr:cxnSp macro="">
      <xdr:nvCxnSpPr>
        <xdr:cNvPr id="206" name="直線コネクタ 205"/>
        <xdr:cNvCxnSpPr/>
      </xdr:nvCxnSpPr>
      <xdr:spPr>
        <a:xfrm flipV="1">
          <a:off x="1447800" y="13952279"/>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124133</xdr:rowOff>
    </xdr:from>
    <xdr:ext cx="762000" cy="259045"/>
    <xdr:sp macro="" textlink="">
      <xdr:nvSpPr>
        <xdr:cNvPr id="208" name="テキスト ボックス 207"/>
        <xdr:cNvSpPr txBox="1"/>
      </xdr:nvSpPr>
      <xdr:spPr>
        <a:xfrm>
          <a:off x="1955800" y="136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121535</xdr:rowOff>
    </xdr:from>
    <xdr:ext cx="762000" cy="259045"/>
    <xdr:sp macro="" textlink="">
      <xdr:nvSpPr>
        <xdr:cNvPr id="210" name="テキスト ボックス 209"/>
        <xdr:cNvSpPr txBox="1"/>
      </xdr:nvSpPr>
      <xdr:spPr>
        <a:xfrm>
          <a:off x="1066800" y="1366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22081</xdr:rowOff>
    </xdr:from>
    <xdr:to>
      <xdr:col>7</xdr:col>
      <xdr:colOff>203200</xdr:colOff>
      <xdr:row>81</xdr:row>
      <xdr:rowOff>123681</xdr:rowOff>
    </xdr:to>
    <xdr:sp macro="" textlink="">
      <xdr:nvSpPr>
        <xdr:cNvPr id="216" name="円/楕円 215"/>
        <xdr:cNvSpPr/>
      </xdr:nvSpPr>
      <xdr:spPr>
        <a:xfrm>
          <a:off x="4902200" y="1390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114808</xdr:rowOff>
    </xdr:from>
    <xdr:ext cx="762000" cy="259045"/>
    <xdr:sp macro="" textlink="">
      <xdr:nvSpPr>
        <xdr:cNvPr id="217" name="人件費・物件費等の状況該当値テキスト"/>
        <xdr:cNvSpPr txBox="1"/>
      </xdr:nvSpPr>
      <xdr:spPr>
        <a:xfrm>
          <a:off x="5041900" y="1383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20923</xdr:rowOff>
    </xdr:from>
    <xdr:to>
      <xdr:col>6</xdr:col>
      <xdr:colOff>50800</xdr:colOff>
      <xdr:row>81</xdr:row>
      <xdr:rowOff>122523</xdr:rowOff>
    </xdr:to>
    <xdr:sp macro="" textlink="">
      <xdr:nvSpPr>
        <xdr:cNvPr id="218" name="円/楕円 217"/>
        <xdr:cNvSpPr/>
      </xdr:nvSpPr>
      <xdr:spPr>
        <a:xfrm>
          <a:off x="4064000" y="139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107300</xdr:rowOff>
    </xdr:from>
    <xdr:ext cx="736600" cy="259045"/>
    <xdr:sp macro="" textlink="">
      <xdr:nvSpPr>
        <xdr:cNvPr id="219" name="テキスト ボックス 218"/>
        <xdr:cNvSpPr txBox="1"/>
      </xdr:nvSpPr>
      <xdr:spPr>
        <a:xfrm>
          <a:off x="3733800" y="13994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125,297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17912</xdr:rowOff>
    </xdr:from>
    <xdr:to>
      <xdr:col>4</xdr:col>
      <xdr:colOff>533400</xdr:colOff>
      <xdr:row>81</xdr:row>
      <xdr:rowOff>119512</xdr:rowOff>
    </xdr:to>
    <xdr:sp macro="" textlink="">
      <xdr:nvSpPr>
        <xdr:cNvPr id="220" name="円/楕円 219"/>
        <xdr:cNvSpPr/>
      </xdr:nvSpPr>
      <xdr:spPr>
        <a:xfrm>
          <a:off x="3175000" y="139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104289</xdr:rowOff>
    </xdr:from>
    <xdr:ext cx="762000" cy="259045"/>
    <xdr:sp macro="" textlink="">
      <xdr:nvSpPr>
        <xdr:cNvPr id="221" name="テキスト ボックス 220"/>
        <xdr:cNvSpPr txBox="1"/>
      </xdr:nvSpPr>
      <xdr:spPr>
        <a:xfrm>
          <a:off x="2844800" y="139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123,550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14029</xdr:rowOff>
    </xdr:from>
    <xdr:to>
      <xdr:col>3</xdr:col>
      <xdr:colOff>330200</xdr:colOff>
      <xdr:row>81</xdr:row>
      <xdr:rowOff>115629</xdr:rowOff>
    </xdr:to>
    <xdr:sp macro="" textlink="">
      <xdr:nvSpPr>
        <xdr:cNvPr id="222" name="円/楕円 221"/>
        <xdr:cNvSpPr/>
      </xdr:nvSpPr>
      <xdr:spPr>
        <a:xfrm>
          <a:off x="2286000" y="139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100406</xdr:rowOff>
    </xdr:from>
    <xdr:ext cx="762000" cy="259045"/>
    <xdr:sp macro="" textlink="">
      <xdr:nvSpPr>
        <xdr:cNvPr id="223" name="テキスト ボックス 222"/>
        <xdr:cNvSpPr txBox="1"/>
      </xdr:nvSpPr>
      <xdr:spPr>
        <a:xfrm>
          <a:off x="1955800" y="1398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15616</xdr:rowOff>
    </xdr:from>
    <xdr:to>
      <xdr:col>2</xdr:col>
      <xdr:colOff>127000</xdr:colOff>
      <xdr:row>81</xdr:row>
      <xdr:rowOff>117216</xdr:rowOff>
    </xdr:to>
    <xdr:sp macro="" textlink="">
      <xdr:nvSpPr>
        <xdr:cNvPr id="224" name="円/楕円 223"/>
        <xdr:cNvSpPr/>
      </xdr:nvSpPr>
      <xdr:spPr>
        <a:xfrm>
          <a:off x="1397000" y="1390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101993</xdr:rowOff>
    </xdr:from>
    <xdr:ext cx="762000" cy="259045"/>
    <xdr:sp macro="" textlink="">
      <xdr:nvSpPr>
        <xdr:cNvPr id="225" name="テキスト ボックス 224"/>
        <xdr:cNvSpPr txBox="1"/>
      </xdr:nvSpPr>
      <xdr:spPr>
        <a:xfrm>
          <a:off x="1066800" y="1398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日現在において</a:t>
          </a:r>
          <a:r>
            <a:rPr kumimoji="1" lang="en-US" altLang="ja-JP" sz="1100">
              <a:latin typeface="ＭＳ Ｐゴシック"/>
            </a:rPr>
            <a:t>101.0</a:t>
          </a:r>
          <a:r>
            <a:rPr kumimoji="1" lang="ja-JP" altLang="en-US" sz="1100">
              <a:latin typeface="ＭＳ Ｐゴシック"/>
            </a:rPr>
            <a:t>と類似団体平均より高い。本市の給与については、国家公務員の取り扱いに準じつつ、香川県、近隣市町の動向を見守りながら、その適正化に取り組んできた。平成</a:t>
          </a:r>
          <a:r>
            <a:rPr kumimoji="1" lang="en-US" altLang="ja-JP" sz="1100">
              <a:latin typeface="ＭＳ Ｐゴシック"/>
            </a:rPr>
            <a:t>19</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月には平均</a:t>
          </a:r>
          <a:r>
            <a:rPr kumimoji="1" lang="en-US" altLang="ja-JP" sz="1100">
              <a:latin typeface="ＭＳ Ｐゴシック"/>
            </a:rPr>
            <a:t>4.8</a:t>
          </a:r>
          <a:r>
            <a:rPr kumimoji="1" lang="ja-JP" altLang="en-US" sz="1100">
              <a:latin typeface="ＭＳ Ｐゴシック"/>
            </a:rPr>
            <a:t>％の給与水準引き下げや査定昇給制度の導入などを柱とした給与構造改革を実施し、給与の適正化に努めてきたところである。その結果、ラスパイレス指数は、昭和</a:t>
          </a:r>
          <a:r>
            <a:rPr kumimoji="1" lang="en-US" altLang="ja-JP" sz="1100">
              <a:latin typeface="ＭＳ Ｐゴシック"/>
            </a:rPr>
            <a:t>61</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日現在の</a:t>
          </a:r>
          <a:r>
            <a:rPr kumimoji="1" lang="en-US" altLang="ja-JP" sz="1100">
              <a:latin typeface="ＭＳ Ｐゴシック"/>
            </a:rPr>
            <a:t>105.2</a:t>
          </a:r>
          <a:r>
            <a:rPr kumimoji="1" lang="ja-JP" altLang="en-US" sz="1100">
              <a:latin typeface="ＭＳ Ｐゴシック"/>
            </a:rPr>
            <a:t>から順次下げ始め、平成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日には</a:t>
          </a:r>
          <a:r>
            <a:rPr kumimoji="1" lang="en-US" altLang="ja-JP" sz="1100">
              <a:latin typeface="ＭＳ Ｐゴシック"/>
            </a:rPr>
            <a:t>98.1</a:t>
          </a:r>
          <a:r>
            <a:rPr kumimoji="1" lang="ja-JP" altLang="en-US" sz="1100">
              <a:latin typeface="ＭＳ Ｐゴシック"/>
            </a:rPr>
            <a:t>となり、国家公務員を下回る水準まで低減した。平成</a:t>
          </a:r>
          <a:r>
            <a:rPr kumimoji="1" lang="en-US" altLang="ja-JP" sz="1100">
              <a:latin typeface="ＭＳ Ｐゴシック"/>
            </a:rPr>
            <a:t>19</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月以降は、国との給与構造改革実施時期の相違の影響などにより若干上昇したものの、今後、人事評価制度の厳格な運用などにより、さらなる給与の適正化を推進する。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89202</xdr:rowOff>
    </xdr:from>
    <xdr:to>
      <xdr:col>24</xdr:col>
      <xdr:colOff>558800</xdr:colOff>
      <xdr:row>85</xdr:row>
      <xdr:rowOff>100693</xdr:rowOff>
    </xdr:to>
    <xdr:cxnSp macro="">
      <xdr:nvCxnSpPr>
        <xdr:cNvPr id="261" name="直線コネクタ 260"/>
        <xdr:cNvCxnSpPr/>
      </xdr:nvCxnSpPr>
      <xdr:spPr>
        <a:xfrm flipV="1">
          <a:off x="16179800" y="146624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134257</xdr:rowOff>
    </xdr:from>
    <xdr:to>
      <xdr:col>23</xdr:col>
      <xdr:colOff>406400</xdr:colOff>
      <xdr:row>85</xdr:row>
      <xdr:rowOff>100693</xdr:rowOff>
    </xdr:to>
    <xdr:cxnSp macro="">
      <xdr:nvCxnSpPr>
        <xdr:cNvPr id="264" name="直線コネクタ 263"/>
        <xdr:cNvCxnSpPr/>
      </xdr:nvCxnSpPr>
      <xdr:spPr>
        <a:xfrm>
          <a:off x="15290800" y="1453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65" name="フローチャート :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66" name="テキスト ボックス 265"/>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134257</xdr:rowOff>
    </xdr:from>
    <xdr:to>
      <xdr:col>22</xdr:col>
      <xdr:colOff>203200</xdr:colOff>
      <xdr:row>85</xdr:row>
      <xdr:rowOff>31750</xdr:rowOff>
    </xdr:to>
    <xdr:cxnSp macro="">
      <xdr:nvCxnSpPr>
        <xdr:cNvPr id="267" name="直線コネクタ 266"/>
        <xdr:cNvCxnSpPr/>
      </xdr:nvCxnSpPr>
      <xdr:spPr>
        <a:xfrm flipV="1">
          <a:off x="14401800" y="145360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90</xdr:row>
      <xdr:rowOff>59266</xdr:rowOff>
    </xdr:to>
    <xdr:cxnSp macro="">
      <xdr:nvCxnSpPr>
        <xdr:cNvPr id="270" name="直線コネクタ 269"/>
        <xdr:cNvCxnSpPr/>
      </xdr:nvCxnSpPr>
      <xdr:spPr>
        <a:xfrm flipV="1">
          <a:off x="13512800" y="14605000"/>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38402</xdr:rowOff>
    </xdr:from>
    <xdr:to>
      <xdr:col>24</xdr:col>
      <xdr:colOff>609600</xdr:colOff>
      <xdr:row>85</xdr:row>
      <xdr:rowOff>140002</xdr:rowOff>
    </xdr:to>
    <xdr:sp macro="" textlink="">
      <xdr:nvSpPr>
        <xdr:cNvPr id="280" name="円/楕円 279"/>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10479</xdr:rowOff>
    </xdr:from>
    <xdr:ext cx="762000" cy="259045"/>
    <xdr:sp macro="" textlink="">
      <xdr:nvSpPr>
        <xdr:cNvPr id="281"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49893</xdr:rowOff>
    </xdr:from>
    <xdr:to>
      <xdr:col>23</xdr:col>
      <xdr:colOff>457200</xdr:colOff>
      <xdr:row>85</xdr:row>
      <xdr:rowOff>151493</xdr:rowOff>
    </xdr:to>
    <xdr:sp macro="" textlink="">
      <xdr:nvSpPr>
        <xdr:cNvPr id="282" name="円/楕円 281"/>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83" name="テキスト ボックス 282"/>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83457</xdr:rowOff>
    </xdr:from>
    <xdr:to>
      <xdr:col>22</xdr:col>
      <xdr:colOff>254000</xdr:colOff>
      <xdr:row>85</xdr:row>
      <xdr:rowOff>13607</xdr:rowOff>
    </xdr:to>
    <xdr:sp macro="" textlink="">
      <xdr:nvSpPr>
        <xdr:cNvPr id="284" name="円/楕円 283"/>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85" name="テキスト ボックス 284"/>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6" name="円/楕円 285"/>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7" name="テキスト ボックス 286"/>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8" name="円/楕円 287"/>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9" name="テキスト ボックス 288"/>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日現在の職員数は人口</a:t>
          </a:r>
          <a:r>
            <a:rPr kumimoji="1" lang="en-US" altLang="ja-JP" sz="1100">
              <a:latin typeface="ＭＳ Ｐゴシック"/>
            </a:rPr>
            <a:t>1,000</a:t>
          </a:r>
          <a:r>
            <a:rPr kumimoji="1" lang="ja-JP" altLang="en-US" sz="1100">
              <a:latin typeface="ＭＳ Ｐゴシック"/>
            </a:rPr>
            <a:t>人当たり</a:t>
          </a:r>
          <a:r>
            <a:rPr kumimoji="1" lang="en-US" altLang="ja-JP" sz="1100">
              <a:latin typeface="ＭＳ Ｐゴシック"/>
            </a:rPr>
            <a:t>9.22</a:t>
          </a:r>
          <a:r>
            <a:rPr kumimoji="1" lang="ja-JP" altLang="en-US" sz="1100">
              <a:latin typeface="ＭＳ Ｐゴシック"/>
            </a:rPr>
            <a:t>人となり、類似団体平均より多い。本市の職員数については、定員適正化計画に基づき中・長期的な定員管理を行い、平成</a:t>
          </a:r>
          <a:r>
            <a:rPr kumimoji="1" lang="en-US" altLang="ja-JP" sz="1100">
              <a:latin typeface="ＭＳ Ｐゴシック"/>
            </a:rPr>
            <a:t>3</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a:t>
          </a:r>
          <a:r>
            <a:rPr kumimoji="1" lang="en-US" altLang="ja-JP" sz="1100">
              <a:latin typeface="ＭＳ Ｐゴシック"/>
            </a:rPr>
            <a:t>839</a:t>
          </a:r>
          <a:r>
            <a:rPr kumimoji="1" lang="ja-JP" altLang="en-US" sz="1100">
              <a:latin typeface="ＭＳ Ｐゴシック"/>
            </a:rPr>
            <a:t>人であった普通会計等の職員数は、平成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月時点では</a:t>
          </a:r>
          <a:r>
            <a:rPr kumimoji="1" lang="en-US" altLang="ja-JP" sz="1100">
              <a:latin typeface="ＭＳ Ｐゴシック"/>
            </a:rPr>
            <a:t>503</a:t>
          </a:r>
          <a:r>
            <a:rPr kumimoji="1" lang="ja-JP" altLang="en-US" sz="1100">
              <a:latin typeface="ＭＳ Ｐゴシック"/>
            </a:rPr>
            <a:t>人へと</a:t>
          </a:r>
          <a:r>
            <a:rPr kumimoji="1" lang="en-US" altLang="ja-JP" sz="1100">
              <a:latin typeface="ＭＳ Ｐゴシック"/>
            </a:rPr>
            <a:t>336</a:t>
          </a:r>
          <a:r>
            <a:rPr kumimoji="1" lang="ja-JP" altLang="en-US" sz="1100">
              <a:latin typeface="ＭＳ Ｐゴシック"/>
            </a:rPr>
            <a:t>人（</a:t>
          </a:r>
          <a:r>
            <a:rPr kumimoji="1" lang="en-US" altLang="ja-JP" sz="1100">
              <a:latin typeface="ＭＳ Ｐゴシック"/>
            </a:rPr>
            <a:t>40.0</a:t>
          </a:r>
          <a:r>
            <a:rPr kumimoji="1" lang="ja-JP" altLang="en-US" sz="1100">
              <a:latin typeface="ＭＳ Ｐゴシック"/>
            </a:rPr>
            <a:t>％）の削減を図り計画を概ね達成し、平成</a:t>
          </a:r>
          <a:r>
            <a:rPr kumimoji="1" lang="en-US" altLang="ja-JP" sz="1100">
              <a:latin typeface="ＭＳ Ｐゴシック"/>
            </a:rPr>
            <a:t>29</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月現在では</a:t>
          </a:r>
          <a:r>
            <a:rPr kumimoji="1" lang="en-US" altLang="ja-JP" sz="1100">
              <a:latin typeface="ＭＳ Ｐゴシック"/>
            </a:rPr>
            <a:t>496</a:t>
          </a:r>
          <a:r>
            <a:rPr kumimoji="1" lang="ja-JP" altLang="en-US" sz="1100">
              <a:latin typeface="ＭＳ Ｐゴシック"/>
            </a:rPr>
            <a:t>人となっている。計画終了後は、同計画での目標職員数</a:t>
          </a:r>
          <a:r>
            <a:rPr kumimoji="1" lang="en-US" altLang="ja-JP" sz="1100">
              <a:latin typeface="ＭＳ Ｐゴシック"/>
            </a:rPr>
            <a:t>500</a:t>
          </a:r>
          <a:r>
            <a:rPr kumimoji="1" lang="ja-JP" altLang="en-US" sz="1100">
              <a:latin typeface="ＭＳ Ｐゴシック"/>
            </a:rPr>
            <a:t>人を基本とし、財政状況・類似団体との比較・行政需要の見通しや事務事業のあり方、民間委託の状況等を踏まえるとともに、年齢構成の平準化と人事の新陳代謝、また、再任用職員の任用状況も考慮し、長期的な視点に立って適正な定員管理を推進する。</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11219</xdr:rowOff>
    </xdr:from>
    <xdr:to>
      <xdr:col>24</xdr:col>
      <xdr:colOff>558800</xdr:colOff>
      <xdr:row>64</xdr:row>
      <xdr:rowOff>67521</xdr:rowOff>
    </xdr:to>
    <xdr:cxnSp macro="">
      <xdr:nvCxnSpPr>
        <xdr:cNvPr id="324" name="直線コネクタ 323"/>
        <xdr:cNvCxnSpPr/>
      </xdr:nvCxnSpPr>
      <xdr:spPr>
        <a:xfrm>
          <a:off x="16179800" y="10984019"/>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7196</xdr:rowOff>
    </xdr:from>
    <xdr:to>
      <xdr:col>23</xdr:col>
      <xdr:colOff>406400</xdr:colOff>
      <xdr:row>64</xdr:row>
      <xdr:rowOff>11219</xdr:rowOff>
    </xdr:to>
    <xdr:cxnSp macro="">
      <xdr:nvCxnSpPr>
        <xdr:cNvPr id="327" name="直線コネクタ 326"/>
        <xdr:cNvCxnSpPr/>
      </xdr:nvCxnSpPr>
      <xdr:spPr>
        <a:xfrm>
          <a:off x="15290800" y="109799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8" name="フローチャート : 判断 327"/>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9" name="テキスト ボックス 328"/>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7196</xdr:rowOff>
    </xdr:from>
    <xdr:to>
      <xdr:col>22</xdr:col>
      <xdr:colOff>203200</xdr:colOff>
      <xdr:row>64</xdr:row>
      <xdr:rowOff>49424</xdr:rowOff>
    </xdr:to>
    <xdr:cxnSp macro="">
      <xdr:nvCxnSpPr>
        <xdr:cNvPr id="330" name="直線コネクタ 329"/>
        <xdr:cNvCxnSpPr/>
      </xdr:nvCxnSpPr>
      <xdr:spPr>
        <a:xfrm flipV="1">
          <a:off x="14401800" y="10979996"/>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23283</xdr:rowOff>
    </xdr:from>
    <xdr:to>
      <xdr:col>21</xdr:col>
      <xdr:colOff>0</xdr:colOff>
      <xdr:row>64</xdr:row>
      <xdr:rowOff>49424</xdr:rowOff>
    </xdr:to>
    <xdr:cxnSp macro="">
      <xdr:nvCxnSpPr>
        <xdr:cNvPr id="333" name="直線コネクタ 332"/>
        <xdr:cNvCxnSpPr/>
      </xdr:nvCxnSpPr>
      <xdr:spPr>
        <a:xfrm>
          <a:off x="13512800" y="1099608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16721</xdr:rowOff>
    </xdr:from>
    <xdr:to>
      <xdr:col>24</xdr:col>
      <xdr:colOff>609600</xdr:colOff>
      <xdr:row>64</xdr:row>
      <xdr:rowOff>118321</xdr:rowOff>
    </xdr:to>
    <xdr:sp macro="" textlink="">
      <xdr:nvSpPr>
        <xdr:cNvPr id="343" name="円/楕円 342"/>
        <xdr:cNvSpPr/>
      </xdr:nvSpPr>
      <xdr:spPr>
        <a:xfrm>
          <a:off x="16967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160248</xdr:rowOff>
    </xdr:from>
    <xdr:ext cx="762000" cy="259045"/>
    <xdr:sp macro="" textlink="">
      <xdr:nvSpPr>
        <xdr:cNvPr id="344" name="定員管理の状況該当値テキスト"/>
        <xdr:cNvSpPr txBox="1"/>
      </xdr:nvSpPr>
      <xdr:spPr>
        <a:xfrm>
          <a:off x="17106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131869</xdr:rowOff>
    </xdr:from>
    <xdr:to>
      <xdr:col>23</xdr:col>
      <xdr:colOff>457200</xdr:colOff>
      <xdr:row>64</xdr:row>
      <xdr:rowOff>62019</xdr:rowOff>
    </xdr:to>
    <xdr:sp macro="" textlink="">
      <xdr:nvSpPr>
        <xdr:cNvPr id="345" name="円/楕円 344"/>
        <xdr:cNvSpPr/>
      </xdr:nvSpPr>
      <xdr:spPr>
        <a:xfrm>
          <a:off x="16129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46796</xdr:rowOff>
    </xdr:from>
    <xdr:ext cx="736600" cy="259045"/>
    <xdr:sp macro="" textlink="">
      <xdr:nvSpPr>
        <xdr:cNvPr id="346" name="テキスト ボックス 345"/>
        <xdr:cNvSpPr txBox="1"/>
      </xdr:nvSpPr>
      <xdr:spPr>
        <a:xfrm>
          <a:off x="15798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127846</xdr:rowOff>
    </xdr:from>
    <xdr:to>
      <xdr:col>22</xdr:col>
      <xdr:colOff>254000</xdr:colOff>
      <xdr:row>64</xdr:row>
      <xdr:rowOff>57996</xdr:rowOff>
    </xdr:to>
    <xdr:sp macro="" textlink="">
      <xdr:nvSpPr>
        <xdr:cNvPr id="347" name="円/楕円 346"/>
        <xdr:cNvSpPr/>
      </xdr:nvSpPr>
      <xdr:spPr>
        <a:xfrm>
          <a:off x="15240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42773</xdr:rowOff>
    </xdr:from>
    <xdr:ext cx="762000" cy="259045"/>
    <xdr:sp macro="" textlink="">
      <xdr:nvSpPr>
        <xdr:cNvPr id="348" name="テキスト ボックス 347"/>
        <xdr:cNvSpPr txBox="1"/>
      </xdr:nvSpPr>
      <xdr:spPr>
        <a:xfrm>
          <a:off x="14909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170074</xdr:rowOff>
    </xdr:from>
    <xdr:to>
      <xdr:col>21</xdr:col>
      <xdr:colOff>50800</xdr:colOff>
      <xdr:row>64</xdr:row>
      <xdr:rowOff>100224</xdr:rowOff>
    </xdr:to>
    <xdr:sp macro="" textlink="">
      <xdr:nvSpPr>
        <xdr:cNvPr id="349" name="円/楕円 348"/>
        <xdr:cNvSpPr/>
      </xdr:nvSpPr>
      <xdr:spPr>
        <a:xfrm>
          <a:off x="14351000" y="109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85001</xdr:rowOff>
    </xdr:from>
    <xdr:ext cx="762000" cy="259045"/>
    <xdr:sp macro="" textlink="">
      <xdr:nvSpPr>
        <xdr:cNvPr id="350" name="テキスト ボックス 349"/>
        <xdr:cNvSpPr txBox="1"/>
      </xdr:nvSpPr>
      <xdr:spPr>
        <a:xfrm>
          <a:off x="14020800" y="1105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143933</xdr:rowOff>
    </xdr:from>
    <xdr:to>
      <xdr:col>19</xdr:col>
      <xdr:colOff>533400</xdr:colOff>
      <xdr:row>64</xdr:row>
      <xdr:rowOff>74083</xdr:rowOff>
    </xdr:to>
    <xdr:sp macro="" textlink="">
      <xdr:nvSpPr>
        <xdr:cNvPr id="351" name="円/楕円 350"/>
        <xdr:cNvSpPr/>
      </xdr:nvSpPr>
      <xdr:spPr>
        <a:xfrm>
          <a:off x="13462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58860</xdr:rowOff>
    </xdr:from>
    <xdr:ext cx="762000" cy="259045"/>
    <xdr:sp macro="" textlink="">
      <xdr:nvSpPr>
        <xdr:cNvPr id="352" name="テキスト ボックス 351"/>
        <xdr:cNvSpPr txBox="1"/>
      </xdr:nvSpPr>
      <xdr:spPr>
        <a:xfrm>
          <a:off x="13131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12.2</a:t>
          </a:r>
          <a:r>
            <a:rPr kumimoji="1" lang="ja-JP" altLang="en-US" sz="1100">
              <a:latin typeface="ＭＳ Ｐゴシック"/>
            </a:rPr>
            <a:t>％となり、前年度と比較して</a:t>
          </a:r>
          <a:r>
            <a:rPr kumimoji="1" lang="en-US" altLang="ja-JP" sz="1100">
              <a:latin typeface="ＭＳ Ｐゴシック"/>
            </a:rPr>
            <a:t>0.4</a:t>
          </a:r>
          <a:r>
            <a:rPr kumimoji="1" lang="ja-JP" altLang="en-US" sz="1100">
              <a:latin typeface="ＭＳ Ｐゴシック"/>
            </a:rPr>
            <a:t>ポイント改善したものの、類似団体平均より高い。主な要因としては、平成</a:t>
          </a:r>
          <a:r>
            <a:rPr kumimoji="1" lang="en-US" altLang="ja-JP" sz="1100">
              <a:latin typeface="ＭＳ Ｐゴシック"/>
            </a:rPr>
            <a:t>17</a:t>
          </a:r>
          <a:r>
            <a:rPr kumimoji="1" lang="ja-JP" altLang="en-US" sz="1100">
              <a:latin typeface="ＭＳ Ｐゴシック"/>
            </a:rPr>
            <a:t>年度まで実施した坂出駅周辺整備主要プロジェクト等の大規模な建設事業および土地開発公社経営健全化などに係る公債費の増嵩、また病院事業会計への新病院建設に伴う多額の繰出金などが影響している。今後とも、事業の厳しい取捨選択を行い、地方債の発行を抑制し、公債費負担の軽減に努め、実質公債費比率が</a:t>
          </a:r>
          <a:r>
            <a:rPr kumimoji="1" lang="en-US" altLang="ja-JP" sz="1100">
              <a:latin typeface="ＭＳ Ｐゴシック"/>
            </a:rPr>
            <a:t>15</a:t>
          </a:r>
          <a:r>
            <a:rPr kumimoji="1" lang="ja-JP" altLang="en-US" sz="1100">
              <a:latin typeface="ＭＳ Ｐゴシック"/>
            </a:rPr>
            <a:t>％を超えないように努める。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108131</xdr:rowOff>
    </xdr:from>
    <xdr:to>
      <xdr:col>24</xdr:col>
      <xdr:colOff>558800</xdr:colOff>
      <xdr:row>42</xdr:row>
      <xdr:rowOff>135709</xdr:rowOff>
    </xdr:to>
    <xdr:cxnSp macro="">
      <xdr:nvCxnSpPr>
        <xdr:cNvPr id="387" name="直線コネクタ 386"/>
        <xdr:cNvCxnSpPr/>
      </xdr:nvCxnSpPr>
      <xdr:spPr>
        <a:xfrm flipV="1">
          <a:off x="16179800" y="730903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8"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135709</xdr:rowOff>
    </xdr:from>
    <xdr:to>
      <xdr:col>23</xdr:col>
      <xdr:colOff>406400</xdr:colOff>
      <xdr:row>42</xdr:row>
      <xdr:rowOff>156391</xdr:rowOff>
    </xdr:to>
    <xdr:cxnSp macro="">
      <xdr:nvCxnSpPr>
        <xdr:cNvPr id="390" name="直線コネクタ 389"/>
        <xdr:cNvCxnSpPr/>
      </xdr:nvCxnSpPr>
      <xdr:spPr>
        <a:xfrm flipV="1">
          <a:off x="15290800" y="73366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41728</xdr:rowOff>
    </xdr:from>
    <xdr:to>
      <xdr:col>23</xdr:col>
      <xdr:colOff>457200</xdr:colOff>
      <xdr:row>40</xdr:row>
      <xdr:rowOff>143328</xdr:rowOff>
    </xdr:to>
    <xdr:sp macro="" textlink="">
      <xdr:nvSpPr>
        <xdr:cNvPr id="391" name="フローチャート : 判断 390"/>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153505</xdr:rowOff>
    </xdr:from>
    <xdr:ext cx="736600" cy="259045"/>
    <xdr:sp macro="" textlink="">
      <xdr:nvSpPr>
        <xdr:cNvPr id="392" name="テキスト ボックス 391"/>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156391</xdr:rowOff>
    </xdr:from>
    <xdr:to>
      <xdr:col>22</xdr:col>
      <xdr:colOff>203200</xdr:colOff>
      <xdr:row>43</xdr:row>
      <xdr:rowOff>33201</xdr:rowOff>
    </xdr:to>
    <xdr:cxnSp macro="">
      <xdr:nvCxnSpPr>
        <xdr:cNvPr id="393" name="直線コネクタ 392"/>
        <xdr:cNvCxnSpPr/>
      </xdr:nvCxnSpPr>
      <xdr:spPr>
        <a:xfrm flipV="1">
          <a:off x="14401800" y="735729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106153</xdr:rowOff>
    </xdr:from>
    <xdr:ext cx="762000" cy="259045"/>
    <xdr:sp macro="" textlink="">
      <xdr:nvSpPr>
        <xdr:cNvPr id="395" name="テキスト ボックス 394"/>
        <xdr:cNvSpPr txBox="1"/>
      </xdr:nvSpPr>
      <xdr:spPr>
        <a:xfrm>
          <a:off x="14909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33201</xdr:rowOff>
    </xdr:from>
    <xdr:to>
      <xdr:col>21</xdr:col>
      <xdr:colOff>0</xdr:colOff>
      <xdr:row>43</xdr:row>
      <xdr:rowOff>115933</xdr:rowOff>
    </xdr:to>
    <xdr:cxnSp macro="">
      <xdr:nvCxnSpPr>
        <xdr:cNvPr id="396" name="直線コネクタ 395"/>
        <xdr:cNvCxnSpPr/>
      </xdr:nvCxnSpPr>
      <xdr:spPr>
        <a:xfrm flipV="1">
          <a:off x="13512800" y="740555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57331</xdr:rowOff>
    </xdr:from>
    <xdr:to>
      <xdr:col>24</xdr:col>
      <xdr:colOff>609600</xdr:colOff>
      <xdr:row>42</xdr:row>
      <xdr:rowOff>158931</xdr:rowOff>
    </xdr:to>
    <xdr:sp macro="" textlink="">
      <xdr:nvSpPr>
        <xdr:cNvPr id="406" name="円/楕円 405"/>
        <xdr:cNvSpPr/>
      </xdr:nvSpPr>
      <xdr:spPr>
        <a:xfrm>
          <a:off x="169672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29408</xdr:rowOff>
    </xdr:from>
    <xdr:ext cx="762000" cy="259045"/>
    <xdr:sp macro="" textlink="">
      <xdr:nvSpPr>
        <xdr:cNvPr id="407" name="公債費負担の状況該当値テキスト"/>
        <xdr:cNvSpPr txBox="1"/>
      </xdr:nvSpPr>
      <xdr:spPr>
        <a:xfrm>
          <a:off x="17106900" y="723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84909</xdr:rowOff>
    </xdr:from>
    <xdr:to>
      <xdr:col>23</xdr:col>
      <xdr:colOff>457200</xdr:colOff>
      <xdr:row>43</xdr:row>
      <xdr:rowOff>15059</xdr:rowOff>
    </xdr:to>
    <xdr:sp macro="" textlink="">
      <xdr:nvSpPr>
        <xdr:cNvPr id="408" name="円/楕円 407"/>
        <xdr:cNvSpPr/>
      </xdr:nvSpPr>
      <xdr:spPr>
        <a:xfrm>
          <a:off x="16129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171286</xdr:rowOff>
    </xdr:from>
    <xdr:ext cx="736600" cy="259045"/>
    <xdr:sp macro="" textlink="">
      <xdr:nvSpPr>
        <xdr:cNvPr id="409" name="テキスト ボックス 408"/>
        <xdr:cNvSpPr txBox="1"/>
      </xdr:nvSpPr>
      <xdr:spPr>
        <a:xfrm>
          <a:off x="15798800" y="7372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105591</xdr:rowOff>
    </xdr:from>
    <xdr:to>
      <xdr:col>22</xdr:col>
      <xdr:colOff>254000</xdr:colOff>
      <xdr:row>43</xdr:row>
      <xdr:rowOff>35741</xdr:rowOff>
    </xdr:to>
    <xdr:sp macro="" textlink="">
      <xdr:nvSpPr>
        <xdr:cNvPr id="410" name="円/楕円 409"/>
        <xdr:cNvSpPr/>
      </xdr:nvSpPr>
      <xdr:spPr>
        <a:xfrm>
          <a:off x="15240000" y="730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20518</xdr:rowOff>
    </xdr:from>
    <xdr:ext cx="762000" cy="259045"/>
    <xdr:sp macro="" textlink="">
      <xdr:nvSpPr>
        <xdr:cNvPr id="411" name="テキスト ボックス 410"/>
        <xdr:cNvSpPr txBox="1"/>
      </xdr:nvSpPr>
      <xdr:spPr>
        <a:xfrm>
          <a:off x="14909800" y="739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153851</xdr:rowOff>
    </xdr:from>
    <xdr:to>
      <xdr:col>21</xdr:col>
      <xdr:colOff>50800</xdr:colOff>
      <xdr:row>43</xdr:row>
      <xdr:rowOff>84001</xdr:rowOff>
    </xdr:to>
    <xdr:sp macro="" textlink="">
      <xdr:nvSpPr>
        <xdr:cNvPr id="412" name="円/楕円 411"/>
        <xdr:cNvSpPr/>
      </xdr:nvSpPr>
      <xdr:spPr>
        <a:xfrm>
          <a:off x="14351000" y="73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68778</xdr:rowOff>
    </xdr:from>
    <xdr:ext cx="762000" cy="259045"/>
    <xdr:sp macro="" textlink="">
      <xdr:nvSpPr>
        <xdr:cNvPr id="413" name="テキスト ボックス 412"/>
        <xdr:cNvSpPr txBox="1"/>
      </xdr:nvSpPr>
      <xdr:spPr>
        <a:xfrm>
          <a:off x="14020800" y="744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65133</xdr:rowOff>
    </xdr:from>
    <xdr:to>
      <xdr:col>19</xdr:col>
      <xdr:colOff>533400</xdr:colOff>
      <xdr:row>43</xdr:row>
      <xdr:rowOff>166733</xdr:rowOff>
    </xdr:to>
    <xdr:sp macro="" textlink="">
      <xdr:nvSpPr>
        <xdr:cNvPr id="414" name="円/楕円 413"/>
        <xdr:cNvSpPr/>
      </xdr:nvSpPr>
      <xdr:spPr>
        <a:xfrm>
          <a:off x="13462000" y="74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151510</xdr:rowOff>
    </xdr:from>
    <xdr:ext cx="762000" cy="259045"/>
    <xdr:sp macro="" textlink="">
      <xdr:nvSpPr>
        <xdr:cNvPr id="415" name="テキスト ボックス 414"/>
        <xdr:cNvSpPr txBox="1"/>
      </xdr:nvSpPr>
      <xdr:spPr>
        <a:xfrm>
          <a:off x="13131800" y="7523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平成</a:t>
          </a:r>
          <a:r>
            <a:rPr kumimoji="1" lang="en-US" altLang="ja-JP" sz="1050">
              <a:latin typeface="ＭＳ Ｐゴシック"/>
            </a:rPr>
            <a:t>28</a:t>
          </a:r>
          <a:r>
            <a:rPr kumimoji="1" lang="ja-JP" altLang="en-US" sz="1050">
              <a:latin typeface="ＭＳ Ｐゴシック"/>
            </a:rPr>
            <a:t>年度において</a:t>
          </a:r>
          <a:r>
            <a:rPr kumimoji="1" lang="en-US" altLang="ja-JP" sz="1050">
              <a:latin typeface="ＭＳ Ｐゴシック"/>
            </a:rPr>
            <a:t>88.3</a:t>
          </a:r>
          <a:r>
            <a:rPr kumimoji="1" lang="ja-JP" altLang="en-US" sz="1050">
              <a:latin typeface="ＭＳ Ｐゴシック"/>
            </a:rPr>
            <a:t>％となり、前年度と比較して</a:t>
          </a:r>
          <a:r>
            <a:rPr kumimoji="1" lang="en-US" altLang="ja-JP" sz="1050">
              <a:latin typeface="ＭＳ Ｐゴシック"/>
            </a:rPr>
            <a:t>9.2</a:t>
          </a:r>
          <a:r>
            <a:rPr kumimoji="1" lang="ja-JP" altLang="en-US" sz="1050">
              <a:latin typeface="ＭＳ Ｐゴシック"/>
            </a:rPr>
            <a:t>ポイント改善したものの、類似団体平均より高い。主な要因としては、職員数が類似団体に比べ多いことにより退職手当負担見込額が大きいことなどが考えられる。また、将来負担額の中で一番大きな割合を占めている地方債残高については、増加傾向となっているものの、臨時財政対策債を除く残高は、平成</a:t>
          </a:r>
          <a:r>
            <a:rPr kumimoji="1" lang="en-US" altLang="ja-JP" sz="1050">
              <a:latin typeface="ＭＳ Ｐゴシック"/>
            </a:rPr>
            <a:t>17</a:t>
          </a:r>
          <a:r>
            <a:rPr kumimoji="1" lang="ja-JP" altLang="en-US" sz="1050">
              <a:latin typeface="ＭＳ Ｐゴシック"/>
            </a:rPr>
            <a:t>年度にて坂出駅周辺整備主要プロジェクト等の大規模事業が終了しており減少傾向にある。なお、平成</a:t>
          </a:r>
          <a:r>
            <a:rPr kumimoji="1" lang="en-US" altLang="ja-JP" sz="1050">
              <a:latin typeface="ＭＳ Ｐゴシック"/>
            </a:rPr>
            <a:t>17</a:t>
          </a:r>
          <a:r>
            <a:rPr kumimoji="1" lang="ja-JP" altLang="en-US" sz="1050">
              <a:latin typeface="ＭＳ Ｐゴシック"/>
            </a:rPr>
            <a:t>年度末（</a:t>
          </a:r>
          <a:r>
            <a:rPr kumimoji="1" lang="en-US" altLang="ja-JP" sz="1050">
              <a:latin typeface="ＭＳ Ｐゴシック"/>
            </a:rPr>
            <a:t>2005</a:t>
          </a:r>
          <a:r>
            <a:rPr kumimoji="1" lang="ja-JP" altLang="en-US" sz="1050">
              <a:latin typeface="ＭＳ Ｐゴシック"/>
            </a:rPr>
            <a:t>年）に約</a:t>
          </a:r>
          <a:r>
            <a:rPr kumimoji="1" lang="en-US" altLang="ja-JP" sz="1050">
              <a:latin typeface="ＭＳ Ｐゴシック"/>
            </a:rPr>
            <a:t>246</a:t>
          </a:r>
          <a:r>
            <a:rPr kumimoji="1" lang="ja-JP" altLang="en-US" sz="1050">
              <a:latin typeface="ＭＳ Ｐゴシック"/>
            </a:rPr>
            <a:t>億円あった一般会計の地方債残高は、平成</a:t>
          </a:r>
          <a:r>
            <a:rPr kumimoji="1" lang="en-US" altLang="ja-JP" sz="1050">
              <a:latin typeface="ＭＳ Ｐゴシック"/>
            </a:rPr>
            <a:t>28</a:t>
          </a:r>
          <a:r>
            <a:rPr kumimoji="1" lang="ja-JP" altLang="en-US" sz="1050">
              <a:latin typeface="ＭＳ Ｐゴシック"/>
            </a:rPr>
            <a:t>年度末（</a:t>
          </a:r>
          <a:r>
            <a:rPr kumimoji="1" lang="en-US" altLang="ja-JP" sz="1050">
              <a:latin typeface="ＭＳ Ｐゴシック"/>
            </a:rPr>
            <a:t>2016</a:t>
          </a:r>
          <a:r>
            <a:rPr kumimoji="1" lang="ja-JP" altLang="en-US" sz="1050">
              <a:latin typeface="ＭＳ Ｐゴシック"/>
            </a:rPr>
            <a:t>年）では約</a:t>
          </a:r>
          <a:r>
            <a:rPr kumimoji="1" lang="en-US" altLang="ja-JP" sz="1050">
              <a:latin typeface="ＭＳ Ｐゴシック"/>
            </a:rPr>
            <a:t>219</a:t>
          </a:r>
          <a:r>
            <a:rPr kumimoji="1" lang="ja-JP" altLang="en-US" sz="1050">
              <a:latin typeface="ＭＳ Ｐゴシック"/>
            </a:rPr>
            <a:t>億円（約</a:t>
          </a:r>
          <a:r>
            <a:rPr kumimoji="1" lang="en-US" altLang="ja-JP" sz="1050">
              <a:latin typeface="ＭＳ Ｐゴシック"/>
            </a:rPr>
            <a:t>11.0</a:t>
          </a:r>
          <a:r>
            <a:rPr kumimoji="1" lang="ja-JP" altLang="en-US" sz="1050">
              <a:latin typeface="ＭＳ Ｐゴシック"/>
            </a:rPr>
            <a:t>％の減少）となっている。今後とも、すべての投資的経費について厳しい取捨選択を行い、新規発行を抑制する中、市債残高の逓減に努め、臨時財政対策債を除く一般会計の市債残高が平成</a:t>
          </a:r>
          <a:r>
            <a:rPr kumimoji="1" lang="en-US" altLang="ja-JP" sz="1050">
              <a:latin typeface="ＭＳ Ｐゴシック"/>
            </a:rPr>
            <a:t>30</a:t>
          </a:r>
          <a:r>
            <a:rPr kumimoji="1" lang="ja-JP" altLang="en-US" sz="1050">
              <a:latin typeface="ＭＳ Ｐゴシック"/>
            </a:rPr>
            <a:t>年度末で</a:t>
          </a:r>
          <a:r>
            <a:rPr kumimoji="1" lang="en-US" altLang="ja-JP" sz="1050">
              <a:latin typeface="ＭＳ Ｐゴシック"/>
            </a:rPr>
            <a:t>120</a:t>
          </a:r>
          <a:r>
            <a:rPr kumimoji="1" lang="ja-JP" altLang="en-US" sz="1050">
              <a:latin typeface="ＭＳ Ｐゴシック"/>
            </a:rPr>
            <a:t>億円程度（平成</a:t>
          </a:r>
          <a:r>
            <a:rPr kumimoji="1" lang="en-US" altLang="ja-JP" sz="1050">
              <a:latin typeface="ＭＳ Ｐゴシック"/>
            </a:rPr>
            <a:t>28</a:t>
          </a:r>
          <a:r>
            <a:rPr kumimoji="1" lang="ja-JP" altLang="en-US" sz="1050">
              <a:latin typeface="ＭＳ Ｐゴシック"/>
            </a:rPr>
            <a:t>年度末約</a:t>
          </a:r>
          <a:r>
            <a:rPr kumimoji="1" lang="en-US" altLang="ja-JP" sz="1050">
              <a:latin typeface="ＭＳ Ｐゴシック"/>
            </a:rPr>
            <a:t>112</a:t>
          </a:r>
          <a:r>
            <a:rPr kumimoji="1" lang="ja-JP" altLang="en-US" sz="1050">
              <a:latin typeface="ＭＳ Ｐゴシック"/>
            </a:rPr>
            <a:t>億円）となることを目指していく。</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166243</xdr:rowOff>
    </xdr:from>
    <xdr:to>
      <xdr:col>24</xdr:col>
      <xdr:colOff>558800</xdr:colOff>
      <xdr:row>18</xdr:row>
      <xdr:rowOff>68792</xdr:rowOff>
    </xdr:to>
    <xdr:cxnSp macro="">
      <xdr:nvCxnSpPr>
        <xdr:cNvPr id="449" name="直線コネクタ 448"/>
        <xdr:cNvCxnSpPr/>
      </xdr:nvCxnSpPr>
      <xdr:spPr>
        <a:xfrm flipV="1">
          <a:off x="16179800" y="3080893"/>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68792</xdr:rowOff>
    </xdr:from>
    <xdr:to>
      <xdr:col>23</xdr:col>
      <xdr:colOff>406400</xdr:colOff>
      <xdr:row>18</xdr:row>
      <xdr:rowOff>136356</xdr:rowOff>
    </xdr:to>
    <xdr:cxnSp macro="">
      <xdr:nvCxnSpPr>
        <xdr:cNvPr id="452" name="直線コネクタ 451"/>
        <xdr:cNvCxnSpPr/>
      </xdr:nvCxnSpPr>
      <xdr:spPr>
        <a:xfrm flipV="1">
          <a:off x="15290800" y="31548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53" name="フローチャート : 判断 452"/>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54" name="テキスト ボックス 453"/>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136356</xdr:rowOff>
    </xdr:from>
    <xdr:to>
      <xdr:col>22</xdr:col>
      <xdr:colOff>203200</xdr:colOff>
      <xdr:row>18</xdr:row>
      <xdr:rowOff>140377</xdr:rowOff>
    </xdr:to>
    <xdr:cxnSp macro="">
      <xdr:nvCxnSpPr>
        <xdr:cNvPr id="455" name="直線コネクタ 454"/>
        <xdr:cNvCxnSpPr/>
      </xdr:nvCxnSpPr>
      <xdr:spPr>
        <a:xfrm flipV="1">
          <a:off x="14401800" y="322245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7" name="テキスト ボックス 45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140377</xdr:rowOff>
    </xdr:from>
    <xdr:to>
      <xdr:col>21</xdr:col>
      <xdr:colOff>0</xdr:colOff>
      <xdr:row>19</xdr:row>
      <xdr:rowOff>63035</xdr:rowOff>
    </xdr:to>
    <xdr:cxnSp macro="">
      <xdr:nvCxnSpPr>
        <xdr:cNvPr id="458" name="直線コネクタ 457"/>
        <xdr:cNvCxnSpPr/>
      </xdr:nvCxnSpPr>
      <xdr:spPr>
        <a:xfrm flipV="1">
          <a:off x="13512800" y="3226477"/>
          <a:ext cx="889000" cy="9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60" name="テキスト ボックス 45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2" name="テキスト ボックス 46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115443</xdr:rowOff>
    </xdr:from>
    <xdr:to>
      <xdr:col>24</xdr:col>
      <xdr:colOff>609600</xdr:colOff>
      <xdr:row>18</xdr:row>
      <xdr:rowOff>45593</xdr:rowOff>
    </xdr:to>
    <xdr:sp macro="" textlink="">
      <xdr:nvSpPr>
        <xdr:cNvPr id="468" name="円/楕円 467"/>
        <xdr:cNvSpPr/>
      </xdr:nvSpPr>
      <xdr:spPr>
        <a:xfrm>
          <a:off x="16967200" y="303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87520</xdr:rowOff>
    </xdr:from>
    <xdr:ext cx="762000" cy="259045"/>
    <xdr:sp macro="" textlink="">
      <xdr:nvSpPr>
        <xdr:cNvPr id="469" name="将来負担の状況該当値テキスト"/>
        <xdr:cNvSpPr txBox="1"/>
      </xdr:nvSpPr>
      <xdr:spPr>
        <a:xfrm>
          <a:off x="17106900" y="300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17992</xdr:rowOff>
    </xdr:from>
    <xdr:to>
      <xdr:col>23</xdr:col>
      <xdr:colOff>457200</xdr:colOff>
      <xdr:row>18</xdr:row>
      <xdr:rowOff>119592</xdr:rowOff>
    </xdr:to>
    <xdr:sp macro="" textlink="">
      <xdr:nvSpPr>
        <xdr:cNvPr id="470" name="円/楕円 469"/>
        <xdr:cNvSpPr/>
      </xdr:nvSpPr>
      <xdr:spPr>
        <a:xfrm>
          <a:off x="16129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104369</xdr:rowOff>
    </xdr:from>
    <xdr:ext cx="736600" cy="259045"/>
    <xdr:sp macro="" textlink="">
      <xdr:nvSpPr>
        <xdr:cNvPr id="471" name="テキスト ボックス 470"/>
        <xdr:cNvSpPr txBox="1"/>
      </xdr:nvSpPr>
      <xdr:spPr>
        <a:xfrm>
          <a:off x="15798800" y="319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85556</xdr:rowOff>
    </xdr:from>
    <xdr:to>
      <xdr:col>22</xdr:col>
      <xdr:colOff>254000</xdr:colOff>
      <xdr:row>19</xdr:row>
      <xdr:rowOff>15706</xdr:rowOff>
    </xdr:to>
    <xdr:sp macro="" textlink="">
      <xdr:nvSpPr>
        <xdr:cNvPr id="472" name="円/楕円 471"/>
        <xdr:cNvSpPr/>
      </xdr:nvSpPr>
      <xdr:spPr>
        <a:xfrm>
          <a:off x="15240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483</xdr:rowOff>
    </xdr:from>
    <xdr:ext cx="762000" cy="259045"/>
    <xdr:sp macro="" textlink="">
      <xdr:nvSpPr>
        <xdr:cNvPr id="473" name="テキスト ボックス 472"/>
        <xdr:cNvSpPr txBox="1"/>
      </xdr:nvSpPr>
      <xdr:spPr>
        <a:xfrm>
          <a:off x="14909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89577</xdr:rowOff>
    </xdr:from>
    <xdr:to>
      <xdr:col>21</xdr:col>
      <xdr:colOff>50800</xdr:colOff>
      <xdr:row>19</xdr:row>
      <xdr:rowOff>19727</xdr:rowOff>
    </xdr:to>
    <xdr:sp macro="" textlink="">
      <xdr:nvSpPr>
        <xdr:cNvPr id="474" name="円/楕円 473"/>
        <xdr:cNvSpPr/>
      </xdr:nvSpPr>
      <xdr:spPr>
        <a:xfrm>
          <a:off x="14351000" y="31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4504</xdr:rowOff>
    </xdr:from>
    <xdr:ext cx="762000" cy="259045"/>
    <xdr:sp macro="" textlink="">
      <xdr:nvSpPr>
        <xdr:cNvPr id="475" name="テキスト ボックス 474"/>
        <xdr:cNvSpPr txBox="1"/>
      </xdr:nvSpPr>
      <xdr:spPr>
        <a:xfrm>
          <a:off x="14020800" y="326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12235</xdr:rowOff>
    </xdr:from>
    <xdr:to>
      <xdr:col>19</xdr:col>
      <xdr:colOff>533400</xdr:colOff>
      <xdr:row>19</xdr:row>
      <xdr:rowOff>113835</xdr:rowOff>
    </xdr:to>
    <xdr:sp macro="" textlink="">
      <xdr:nvSpPr>
        <xdr:cNvPr id="476" name="円/楕円 475"/>
        <xdr:cNvSpPr/>
      </xdr:nvSpPr>
      <xdr:spPr>
        <a:xfrm>
          <a:off x="13462000" y="326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98612</xdr:rowOff>
    </xdr:from>
    <xdr:ext cx="762000" cy="259045"/>
    <xdr:sp macro="" textlink="">
      <xdr:nvSpPr>
        <xdr:cNvPr id="477" name="テキスト ボックス 476"/>
        <xdr:cNvSpPr txBox="1"/>
      </xdr:nvSpPr>
      <xdr:spPr>
        <a:xfrm>
          <a:off x="13131800" y="335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54,222
53,608
92.49
23,158,656
22,367,371
730,612
13,548,139
21,937,542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88.3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人件費に係る経常収支比率は、平成</a:t>
          </a:r>
          <a:r>
            <a:rPr kumimoji="1" lang="en-US" altLang="ja-JP" sz="1000">
              <a:latin typeface="ＭＳ Ｐゴシック"/>
            </a:rPr>
            <a:t>28</a:t>
          </a:r>
          <a:r>
            <a:rPr kumimoji="1" lang="ja-JP" altLang="en-US" sz="1000">
              <a:latin typeface="ＭＳ Ｐゴシック"/>
            </a:rPr>
            <a:t>年度において</a:t>
          </a:r>
          <a:r>
            <a:rPr kumimoji="1" lang="en-US" altLang="ja-JP" sz="1000">
              <a:latin typeface="ＭＳ Ｐゴシック"/>
            </a:rPr>
            <a:t>31.4</a:t>
          </a:r>
          <a:r>
            <a:rPr kumimoji="1" lang="ja-JP" altLang="en-US" sz="1000">
              <a:latin typeface="ＭＳ Ｐゴシック"/>
            </a:rPr>
            <a:t>％となり、前年度と比較して</a:t>
          </a:r>
          <a:r>
            <a:rPr kumimoji="1" lang="en-US" altLang="ja-JP" sz="1000">
              <a:latin typeface="ＭＳ Ｐゴシック"/>
            </a:rPr>
            <a:t>1.4</a:t>
          </a:r>
          <a:r>
            <a:rPr kumimoji="1" lang="ja-JP" altLang="en-US" sz="1000">
              <a:latin typeface="ＭＳ Ｐゴシック"/>
            </a:rPr>
            <a:t>ポイント改善したものの、類似団体平均より高い。主な要因としては、良質なサービスを提供するため直営にて実施している業務があり、職員数が類似団体に比べ多いことなどが挙げられる。退職手当は、これまで支給率の見直しや退職時の特別昇給の廃止などを実施し適正な支給に努めており、また、退職手当を除く人件費についても、随時給与制度の見直しを実施し、適正な給与水準の維持に努めているところであり減少傾向にある。今後とも、財政状況・類似団体との比較・行政需要の見通しや事務事業のあり方、民間委託の状況等を踏まえるとともに、年齢構成の平準化と人事の新陳代謝、また、再任用職員の任用状況も考慮し、長期的な視点に立って適正な定員管理を推進す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43180</xdr:rowOff>
    </xdr:from>
    <xdr:to>
      <xdr:col>7</xdr:col>
      <xdr:colOff>15875</xdr:colOff>
      <xdr:row>40</xdr:row>
      <xdr:rowOff>149860</xdr:rowOff>
    </xdr:to>
    <xdr:cxnSp macro="">
      <xdr:nvCxnSpPr>
        <xdr:cNvPr id="66" name="直線コネクタ 65"/>
        <xdr:cNvCxnSpPr/>
      </xdr:nvCxnSpPr>
      <xdr:spPr>
        <a:xfrm flipV="1">
          <a:off x="3987800" y="6901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149860</xdr:rowOff>
    </xdr:from>
    <xdr:to>
      <xdr:col>5</xdr:col>
      <xdr:colOff>549275</xdr:colOff>
      <xdr:row>41</xdr:row>
      <xdr:rowOff>69850</xdr:rowOff>
    </xdr:to>
    <xdr:cxnSp macro="">
      <xdr:nvCxnSpPr>
        <xdr:cNvPr id="69" name="直線コネクタ 68"/>
        <xdr:cNvCxnSpPr/>
      </xdr:nvCxnSpPr>
      <xdr:spPr>
        <a:xfrm flipV="1">
          <a:off x="3098800" y="7007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69850</xdr:rowOff>
    </xdr:from>
    <xdr:to>
      <xdr:col>4</xdr:col>
      <xdr:colOff>346075</xdr:colOff>
      <xdr:row>41</xdr:row>
      <xdr:rowOff>123190</xdr:rowOff>
    </xdr:to>
    <xdr:cxnSp macro="">
      <xdr:nvCxnSpPr>
        <xdr:cNvPr id="72" name="直線コネクタ 71"/>
        <xdr:cNvCxnSpPr/>
      </xdr:nvCxnSpPr>
      <xdr:spPr>
        <a:xfrm flipV="1">
          <a:off x="2209800" y="7099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69850</xdr:rowOff>
    </xdr:from>
    <xdr:to>
      <xdr:col>3</xdr:col>
      <xdr:colOff>142875</xdr:colOff>
      <xdr:row>41</xdr:row>
      <xdr:rowOff>123190</xdr:rowOff>
    </xdr:to>
    <xdr:cxnSp macro="">
      <xdr:nvCxnSpPr>
        <xdr:cNvPr id="75" name="直線コネクタ 74"/>
        <xdr:cNvCxnSpPr/>
      </xdr:nvCxnSpPr>
      <xdr:spPr>
        <a:xfrm>
          <a:off x="1320800" y="7099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163830</xdr:rowOff>
    </xdr:from>
    <xdr:to>
      <xdr:col>7</xdr:col>
      <xdr:colOff>66675</xdr:colOff>
      <xdr:row>40</xdr:row>
      <xdr:rowOff>93980</xdr:rowOff>
    </xdr:to>
    <xdr:sp macro="" textlink="">
      <xdr:nvSpPr>
        <xdr:cNvPr id="85" name="円/楕円 84"/>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135907</xdr:rowOff>
    </xdr:from>
    <xdr:ext cx="762000" cy="259045"/>
    <xdr:sp macro="" textlink="">
      <xdr:nvSpPr>
        <xdr:cNvPr id="86" name="人件費該当値テキスト"/>
        <xdr:cNvSpPr txBox="1"/>
      </xdr:nvSpPr>
      <xdr:spPr>
        <a:xfrm>
          <a:off x="49149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99060</xdr:rowOff>
    </xdr:from>
    <xdr:to>
      <xdr:col>5</xdr:col>
      <xdr:colOff>600075</xdr:colOff>
      <xdr:row>41</xdr:row>
      <xdr:rowOff>29210</xdr:rowOff>
    </xdr:to>
    <xdr:sp macro="" textlink="">
      <xdr:nvSpPr>
        <xdr:cNvPr id="87" name="円/楕円 86"/>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13987</xdr:rowOff>
    </xdr:from>
    <xdr:ext cx="736600" cy="259045"/>
    <xdr:sp macro="" textlink="">
      <xdr:nvSpPr>
        <xdr:cNvPr id="88" name="テキスト ボックス 87"/>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19050</xdr:rowOff>
    </xdr:from>
    <xdr:to>
      <xdr:col>4</xdr:col>
      <xdr:colOff>396875</xdr:colOff>
      <xdr:row>41</xdr:row>
      <xdr:rowOff>120650</xdr:rowOff>
    </xdr:to>
    <xdr:sp macro="" textlink="">
      <xdr:nvSpPr>
        <xdr:cNvPr id="89" name="円/楕円 88"/>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105427</xdr:rowOff>
    </xdr:from>
    <xdr:ext cx="762000" cy="259045"/>
    <xdr:sp macro="" textlink="">
      <xdr:nvSpPr>
        <xdr:cNvPr id="90" name="テキスト ボックス 89"/>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72390</xdr:rowOff>
    </xdr:from>
    <xdr:to>
      <xdr:col>3</xdr:col>
      <xdr:colOff>193675</xdr:colOff>
      <xdr:row>42</xdr:row>
      <xdr:rowOff>2540</xdr:rowOff>
    </xdr:to>
    <xdr:sp macro="" textlink="">
      <xdr:nvSpPr>
        <xdr:cNvPr id="91" name="円/楕円 90"/>
        <xdr:cNvSpPr/>
      </xdr:nvSpPr>
      <xdr:spPr>
        <a:xfrm>
          <a:off x="2159000" y="710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158767</xdr:rowOff>
    </xdr:from>
    <xdr:ext cx="762000" cy="259045"/>
    <xdr:sp macro="" textlink="">
      <xdr:nvSpPr>
        <xdr:cNvPr id="92" name="テキスト ボックス 91"/>
        <xdr:cNvSpPr txBox="1"/>
      </xdr:nvSpPr>
      <xdr:spPr>
        <a:xfrm>
          <a:off x="1828800" y="718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19050</xdr:rowOff>
    </xdr:from>
    <xdr:to>
      <xdr:col>1</xdr:col>
      <xdr:colOff>676275</xdr:colOff>
      <xdr:row>41</xdr:row>
      <xdr:rowOff>120650</xdr:rowOff>
    </xdr:to>
    <xdr:sp macro="" textlink="">
      <xdr:nvSpPr>
        <xdr:cNvPr id="93" name="円/楕円 92"/>
        <xdr:cNvSpPr/>
      </xdr:nvSpPr>
      <xdr:spPr>
        <a:xfrm>
          <a:off x="1270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105427</xdr:rowOff>
    </xdr:from>
    <xdr:ext cx="762000" cy="259045"/>
    <xdr:sp macro="" textlink="">
      <xdr:nvSpPr>
        <xdr:cNvPr id="94" name="テキスト ボックス 93"/>
        <xdr:cNvSpPr txBox="1"/>
      </xdr:nvSpPr>
      <xdr:spPr>
        <a:xfrm>
          <a:off x="939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物件費に係る経常収支比率は、平成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7.9</a:t>
          </a:r>
          <a:r>
            <a:rPr kumimoji="1" lang="ja-JP" altLang="en-US" sz="1100">
              <a:latin typeface="ＭＳ Ｐゴシック"/>
            </a:rPr>
            <a:t>％となり、前年度と比較して</a:t>
          </a:r>
          <a:r>
            <a:rPr kumimoji="1" lang="en-US" altLang="ja-JP" sz="1100">
              <a:latin typeface="ＭＳ Ｐゴシック"/>
            </a:rPr>
            <a:t>1.2</a:t>
          </a:r>
          <a:r>
            <a:rPr kumimoji="1" lang="ja-JP" altLang="en-US" sz="1100">
              <a:latin typeface="ＭＳ Ｐゴシック"/>
            </a:rPr>
            <a:t>ポイント上昇したものの類似団体内で最も低い水準にある。これは平成</a:t>
          </a:r>
          <a:r>
            <a:rPr kumimoji="1" lang="en-US" altLang="ja-JP" sz="1100">
              <a:latin typeface="ＭＳ Ｐゴシック"/>
            </a:rPr>
            <a:t>3</a:t>
          </a:r>
          <a:r>
            <a:rPr kumimoji="1" lang="ja-JP" altLang="en-US" sz="1100">
              <a:latin typeface="ＭＳ Ｐゴシック"/>
            </a:rPr>
            <a:t>年度から独自に行財政改革に取り組み、公共施設の管理委託内容の見直し、民営化、また幼稚園・小学校の統廃合等を進めてきた結果である。今後とも平成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に策定した「第５次坂出市行財政改革大綱」に基づく行財政改革実施計画等により、学校の技能員業務・給食調理業務などの専門的業務について民間委託等を順次進めていく予定であるため、それに伴い主に人件費が減少し物件費が増加することが予想さ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123190</xdr:rowOff>
    </xdr:from>
    <xdr:to>
      <xdr:col>24</xdr:col>
      <xdr:colOff>31750</xdr:colOff>
      <xdr:row>14</xdr:row>
      <xdr:rowOff>43180</xdr:rowOff>
    </xdr:to>
    <xdr:cxnSp macro="">
      <xdr:nvCxnSpPr>
        <xdr:cNvPr id="127" name="直線コネクタ 126"/>
        <xdr:cNvCxnSpPr/>
      </xdr:nvCxnSpPr>
      <xdr:spPr>
        <a:xfrm>
          <a:off x="15671800" y="2352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123190</xdr:rowOff>
    </xdr:from>
    <xdr:to>
      <xdr:col>22</xdr:col>
      <xdr:colOff>565150</xdr:colOff>
      <xdr:row>13</xdr:row>
      <xdr:rowOff>123190</xdr:rowOff>
    </xdr:to>
    <xdr:cxnSp macro="">
      <xdr:nvCxnSpPr>
        <xdr:cNvPr id="130" name="直線コネクタ 129"/>
        <xdr:cNvCxnSpPr/>
      </xdr:nvCxnSpPr>
      <xdr:spPr>
        <a:xfrm>
          <a:off x="14782800" y="2352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34290</xdr:rowOff>
    </xdr:from>
    <xdr:to>
      <xdr:col>22</xdr:col>
      <xdr:colOff>615950</xdr:colOff>
      <xdr:row>17</xdr:row>
      <xdr:rowOff>135890</xdr:rowOff>
    </xdr:to>
    <xdr:sp macro="" textlink="">
      <xdr:nvSpPr>
        <xdr:cNvPr id="131" name="フローチャート : 判断 130"/>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120667</xdr:rowOff>
    </xdr:from>
    <xdr:ext cx="736600" cy="259045"/>
    <xdr:sp macro="" textlink="">
      <xdr:nvSpPr>
        <xdr:cNvPr id="132" name="テキスト ボックス 131"/>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100330</xdr:rowOff>
    </xdr:from>
    <xdr:to>
      <xdr:col>21</xdr:col>
      <xdr:colOff>361950</xdr:colOff>
      <xdr:row>13</xdr:row>
      <xdr:rowOff>123190</xdr:rowOff>
    </xdr:to>
    <xdr:cxnSp macro="">
      <xdr:nvCxnSpPr>
        <xdr:cNvPr id="133" name="直線コネクタ 132"/>
        <xdr:cNvCxnSpPr/>
      </xdr:nvCxnSpPr>
      <xdr:spPr>
        <a:xfrm>
          <a:off x="13893800" y="232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92710</xdr:rowOff>
    </xdr:from>
    <xdr:to>
      <xdr:col>20</xdr:col>
      <xdr:colOff>158750</xdr:colOff>
      <xdr:row>13</xdr:row>
      <xdr:rowOff>100330</xdr:rowOff>
    </xdr:to>
    <xdr:cxnSp macro="">
      <xdr:nvCxnSpPr>
        <xdr:cNvPr id="136" name="直線コネクタ 135"/>
        <xdr:cNvCxnSpPr/>
      </xdr:nvCxnSpPr>
      <xdr:spPr>
        <a:xfrm>
          <a:off x="13004800" y="232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163830</xdr:rowOff>
    </xdr:from>
    <xdr:to>
      <xdr:col>24</xdr:col>
      <xdr:colOff>82550</xdr:colOff>
      <xdr:row>14</xdr:row>
      <xdr:rowOff>93980</xdr:rowOff>
    </xdr:to>
    <xdr:sp macro="" textlink="">
      <xdr:nvSpPr>
        <xdr:cNvPr id="146" name="円/楕円 145"/>
        <xdr:cNvSpPr/>
      </xdr:nvSpPr>
      <xdr:spPr>
        <a:xfrm>
          <a:off x="164592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72407</xdr:rowOff>
    </xdr:from>
    <xdr:ext cx="762000" cy="259045"/>
    <xdr:sp macro="" textlink="">
      <xdr:nvSpPr>
        <xdr:cNvPr id="147" name="物件費該当値テキスト"/>
        <xdr:cNvSpPr txBox="1"/>
      </xdr:nvSpPr>
      <xdr:spPr>
        <a:xfrm>
          <a:off x="16598900" y="230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72390</xdr:rowOff>
    </xdr:from>
    <xdr:to>
      <xdr:col>22</xdr:col>
      <xdr:colOff>615950</xdr:colOff>
      <xdr:row>14</xdr:row>
      <xdr:rowOff>2540</xdr:rowOff>
    </xdr:to>
    <xdr:sp macro="" textlink="">
      <xdr:nvSpPr>
        <xdr:cNvPr id="148" name="円/楕円 147"/>
        <xdr:cNvSpPr/>
      </xdr:nvSpPr>
      <xdr:spPr>
        <a:xfrm>
          <a:off x="15621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12717</xdr:rowOff>
    </xdr:from>
    <xdr:ext cx="736600" cy="259045"/>
    <xdr:sp macro="" textlink="">
      <xdr:nvSpPr>
        <xdr:cNvPr id="149" name="テキスト ボックス 148"/>
        <xdr:cNvSpPr txBox="1"/>
      </xdr:nvSpPr>
      <xdr:spPr>
        <a:xfrm>
          <a:off x="15290800" y="207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72390</xdr:rowOff>
    </xdr:from>
    <xdr:to>
      <xdr:col>21</xdr:col>
      <xdr:colOff>412750</xdr:colOff>
      <xdr:row>14</xdr:row>
      <xdr:rowOff>2540</xdr:rowOff>
    </xdr:to>
    <xdr:sp macro="" textlink="">
      <xdr:nvSpPr>
        <xdr:cNvPr id="150" name="円/楕円 149"/>
        <xdr:cNvSpPr/>
      </xdr:nvSpPr>
      <xdr:spPr>
        <a:xfrm>
          <a:off x="14732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12717</xdr:rowOff>
    </xdr:from>
    <xdr:ext cx="762000" cy="259045"/>
    <xdr:sp macro="" textlink="">
      <xdr:nvSpPr>
        <xdr:cNvPr id="151" name="テキスト ボックス 150"/>
        <xdr:cNvSpPr txBox="1"/>
      </xdr:nvSpPr>
      <xdr:spPr>
        <a:xfrm>
          <a:off x="14401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49530</xdr:rowOff>
    </xdr:from>
    <xdr:to>
      <xdr:col>20</xdr:col>
      <xdr:colOff>209550</xdr:colOff>
      <xdr:row>13</xdr:row>
      <xdr:rowOff>151130</xdr:rowOff>
    </xdr:to>
    <xdr:sp macro="" textlink="">
      <xdr:nvSpPr>
        <xdr:cNvPr id="152" name="円/楕円 151"/>
        <xdr:cNvSpPr/>
      </xdr:nvSpPr>
      <xdr:spPr>
        <a:xfrm>
          <a:off x="13843000" y="227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161307</xdr:rowOff>
    </xdr:from>
    <xdr:ext cx="762000" cy="259045"/>
    <xdr:sp macro="" textlink="">
      <xdr:nvSpPr>
        <xdr:cNvPr id="153" name="テキスト ボックス 152"/>
        <xdr:cNvSpPr txBox="1"/>
      </xdr:nvSpPr>
      <xdr:spPr>
        <a:xfrm>
          <a:off x="13512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41910</xdr:rowOff>
    </xdr:from>
    <xdr:to>
      <xdr:col>19</xdr:col>
      <xdr:colOff>6350</xdr:colOff>
      <xdr:row>13</xdr:row>
      <xdr:rowOff>143510</xdr:rowOff>
    </xdr:to>
    <xdr:sp macro="" textlink="">
      <xdr:nvSpPr>
        <xdr:cNvPr id="154" name="円/楕円 153"/>
        <xdr:cNvSpPr/>
      </xdr:nvSpPr>
      <xdr:spPr>
        <a:xfrm>
          <a:off x="12954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153687</xdr:rowOff>
    </xdr:from>
    <xdr:ext cx="762000" cy="259045"/>
    <xdr:sp macro="" textlink="">
      <xdr:nvSpPr>
        <xdr:cNvPr id="155" name="テキスト ボックス 154"/>
        <xdr:cNvSpPr txBox="1"/>
      </xdr:nvSpPr>
      <xdr:spPr>
        <a:xfrm>
          <a:off x="12623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扶助費に係る経常収支比率は、平成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11.0</a:t>
          </a:r>
          <a:r>
            <a:rPr kumimoji="1" lang="ja-JP" altLang="en-US" sz="1100">
              <a:latin typeface="ＭＳ Ｐゴシック"/>
            </a:rPr>
            <a:t>％となり、前年度と比較して</a:t>
          </a:r>
          <a:r>
            <a:rPr kumimoji="1" lang="en-US" altLang="ja-JP" sz="1100">
              <a:latin typeface="ＭＳ Ｐゴシック"/>
            </a:rPr>
            <a:t>0.1</a:t>
          </a:r>
          <a:r>
            <a:rPr kumimoji="1" lang="ja-JP" altLang="en-US" sz="1100">
              <a:latin typeface="ＭＳ Ｐゴシック"/>
            </a:rPr>
            <a:t>ポイント改善したものの、類似団体平均を若干上回っている。主な要因としては、社会福祉費や生活保護費が高いことなどが挙げられる。市民生活の安定と市民福祉の充実のため、職員数の適正化をはじめとして、行政のスリム化や徹底したコストの削減を図り、効率的な行財政運営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55</xdr:row>
      <xdr:rowOff>151493</xdr:rowOff>
    </xdr:to>
    <xdr:cxnSp macro="">
      <xdr:nvCxnSpPr>
        <xdr:cNvPr id="190" name="直線コネクタ 189"/>
        <xdr:cNvCxnSpPr/>
      </xdr:nvCxnSpPr>
      <xdr:spPr>
        <a:xfrm flipV="1">
          <a:off x="3987800" y="95703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75293</xdr:rowOff>
    </xdr:from>
    <xdr:to>
      <xdr:col>5</xdr:col>
      <xdr:colOff>549275</xdr:colOff>
      <xdr:row>55</xdr:row>
      <xdr:rowOff>151493</xdr:rowOff>
    </xdr:to>
    <xdr:cxnSp macro="">
      <xdr:nvCxnSpPr>
        <xdr:cNvPr id="193" name="直線コネクタ 192"/>
        <xdr:cNvCxnSpPr/>
      </xdr:nvCxnSpPr>
      <xdr:spPr>
        <a:xfrm>
          <a:off x="3098800" y="950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75293</xdr:rowOff>
    </xdr:to>
    <xdr:cxnSp macro="">
      <xdr:nvCxnSpPr>
        <xdr:cNvPr id="196" name="直線コネクタ 195"/>
        <xdr:cNvCxnSpPr/>
      </xdr:nvCxnSpPr>
      <xdr:spPr>
        <a:xfrm>
          <a:off x="2209800" y="9439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9978</xdr:rowOff>
    </xdr:from>
    <xdr:to>
      <xdr:col>3</xdr:col>
      <xdr:colOff>142875</xdr:colOff>
      <xdr:row>55</xdr:row>
      <xdr:rowOff>53522</xdr:rowOff>
    </xdr:to>
    <xdr:cxnSp macro="">
      <xdr:nvCxnSpPr>
        <xdr:cNvPr id="199" name="直線コネクタ 198"/>
        <xdr:cNvCxnSpPr/>
      </xdr:nvCxnSpPr>
      <xdr:spPr>
        <a:xfrm flipV="1">
          <a:off x="1320800" y="94397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9" name="円/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61884</xdr:rowOff>
    </xdr:from>
    <xdr:ext cx="762000" cy="259045"/>
    <xdr:sp macro="" textlink="">
      <xdr:nvSpPr>
        <xdr:cNvPr id="210" name="扶助費該当値テキスト"/>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212" name="テキスト ボックス 211"/>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24493</xdr:rowOff>
    </xdr:from>
    <xdr:to>
      <xdr:col>4</xdr:col>
      <xdr:colOff>396875</xdr:colOff>
      <xdr:row>55</xdr:row>
      <xdr:rowOff>126093</xdr:rowOff>
    </xdr:to>
    <xdr:sp macro="" textlink="">
      <xdr:nvSpPr>
        <xdr:cNvPr id="213" name="円/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110870</xdr:rowOff>
    </xdr:from>
    <xdr:ext cx="762000" cy="259045"/>
    <xdr:sp macro="" textlink="">
      <xdr:nvSpPr>
        <xdr:cNvPr id="214" name="テキスト ボックス 213"/>
        <xdr:cNvSpPr txBox="1"/>
      </xdr:nvSpPr>
      <xdr:spPr>
        <a:xfrm>
          <a:off x="2717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5" name="円/楕円 214"/>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16" name="テキスト ボックス 215"/>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その他に係る経常収支比率は、平成</a:t>
          </a:r>
          <a:r>
            <a:rPr kumimoji="1" lang="en-US" altLang="ja-JP" sz="1000">
              <a:latin typeface="ＭＳ Ｐゴシック"/>
            </a:rPr>
            <a:t>28</a:t>
          </a:r>
          <a:r>
            <a:rPr kumimoji="1" lang="ja-JP" altLang="en-US" sz="1000">
              <a:latin typeface="ＭＳ Ｐゴシック"/>
            </a:rPr>
            <a:t>年度において</a:t>
          </a:r>
          <a:r>
            <a:rPr kumimoji="1" lang="en-US" altLang="ja-JP" sz="1000">
              <a:latin typeface="ＭＳ Ｐゴシック"/>
            </a:rPr>
            <a:t>17.2</a:t>
          </a:r>
          <a:r>
            <a:rPr kumimoji="1" lang="ja-JP" altLang="en-US" sz="1000">
              <a:latin typeface="ＭＳ Ｐゴシック"/>
            </a:rPr>
            <a:t>％となり、前年度と比較して</a:t>
          </a:r>
          <a:r>
            <a:rPr kumimoji="1" lang="en-US" altLang="ja-JP" sz="1000">
              <a:latin typeface="ＭＳ Ｐゴシック"/>
            </a:rPr>
            <a:t>0.4</a:t>
          </a:r>
          <a:r>
            <a:rPr kumimoji="1" lang="ja-JP" altLang="en-US" sz="1000">
              <a:latin typeface="ＭＳ Ｐゴシック"/>
            </a:rPr>
            <a:t>ポイント改善したものの、類似団体平均より高い。主な要因としては、高齢化に伴う後期高齢者医療事業や介護保険事業への繰出金が増嵩していること、また、下水道事業への繰出金が多額になっていることなどが挙げられる。なお、下水道事業特別会計については、平成</a:t>
          </a:r>
          <a:r>
            <a:rPr kumimoji="1" lang="en-US" altLang="ja-JP" sz="1000">
              <a:latin typeface="ＭＳ Ｐゴシック"/>
            </a:rPr>
            <a:t>11</a:t>
          </a:r>
          <a:r>
            <a:rPr kumimoji="1" lang="ja-JP" altLang="en-US" sz="1000">
              <a:latin typeface="ＭＳ Ｐゴシック"/>
            </a:rPr>
            <a:t>年度より公営企業経営健全化計画に基づき、平成</a:t>
          </a:r>
          <a:r>
            <a:rPr kumimoji="1" lang="en-US" altLang="ja-JP" sz="1000">
              <a:latin typeface="ＭＳ Ｐゴシック"/>
            </a:rPr>
            <a:t>10</a:t>
          </a:r>
          <a:r>
            <a:rPr kumimoji="1" lang="ja-JP" altLang="en-US" sz="1000">
              <a:latin typeface="ＭＳ Ｐゴシック"/>
            </a:rPr>
            <a:t>年度で約</a:t>
          </a:r>
          <a:r>
            <a:rPr kumimoji="1" lang="en-US" altLang="ja-JP" sz="1000">
              <a:latin typeface="ＭＳ Ｐゴシック"/>
            </a:rPr>
            <a:t>18</a:t>
          </a:r>
          <a:r>
            <a:rPr kumimoji="1" lang="ja-JP" altLang="en-US" sz="1000">
              <a:latin typeface="ＭＳ Ｐゴシック"/>
            </a:rPr>
            <a:t>億</a:t>
          </a:r>
          <a:r>
            <a:rPr kumimoji="1" lang="en-US" altLang="ja-JP" sz="1000">
              <a:latin typeface="ＭＳ Ｐゴシック"/>
            </a:rPr>
            <a:t>8</a:t>
          </a:r>
          <a:r>
            <a:rPr kumimoji="1" lang="ja-JP" altLang="en-US" sz="1000">
              <a:latin typeface="ＭＳ Ｐゴシック"/>
            </a:rPr>
            <a:t>千万円あった累積赤字が、平成</a:t>
          </a:r>
          <a:r>
            <a:rPr kumimoji="1" lang="en-US" altLang="ja-JP" sz="1000">
              <a:latin typeface="ＭＳ Ｐゴシック"/>
            </a:rPr>
            <a:t>27</a:t>
          </a:r>
          <a:r>
            <a:rPr kumimoji="1" lang="ja-JP" altLang="en-US" sz="1000">
              <a:latin typeface="ＭＳ Ｐゴシック"/>
            </a:rPr>
            <a:t>年度において解消され、一般会計からの繰出金についても減少傾向である。今後とも、企業債の発行を抑え、公債費を減少させるとともに、独立採算の原則に立ち返った料金の値上げによる健全化などにより、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129722</xdr:rowOff>
    </xdr:from>
    <xdr:to>
      <xdr:col>24</xdr:col>
      <xdr:colOff>31750</xdr:colOff>
      <xdr:row>60</xdr:row>
      <xdr:rowOff>1815</xdr:rowOff>
    </xdr:to>
    <xdr:cxnSp macro="">
      <xdr:nvCxnSpPr>
        <xdr:cNvPr id="253" name="直線コネクタ 252"/>
        <xdr:cNvCxnSpPr/>
      </xdr:nvCxnSpPr>
      <xdr:spPr>
        <a:xfrm flipV="1">
          <a:off x="15671800" y="102452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64407</xdr:rowOff>
    </xdr:from>
    <xdr:to>
      <xdr:col>22</xdr:col>
      <xdr:colOff>565150</xdr:colOff>
      <xdr:row>60</xdr:row>
      <xdr:rowOff>1815</xdr:rowOff>
    </xdr:to>
    <xdr:cxnSp macro="">
      <xdr:nvCxnSpPr>
        <xdr:cNvPr id="256" name="直線コネクタ 255"/>
        <xdr:cNvCxnSpPr/>
      </xdr:nvCxnSpPr>
      <xdr:spPr>
        <a:xfrm>
          <a:off x="14782800" y="10179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106135</xdr:rowOff>
    </xdr:from>
    <xdr:to>
      <xdr:col>22</xdr:col>
      <xdr:colOff>615950</xdr:colOff>
      <xdr:row>58</xdr:row>
      <xdr:rowOff>36285</xdr:rowOff>
    </xdr:to>
    <xdr:sp macro="" textlink="">
      <xdr:nvSpPr>
        <xdr:cNvPr id="257" name="フローチャート :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64407</xdr:rowOff>
    </xdr:from>
    <xdr:to>
      <xdr:col>21</xdr:col>
      <xdr:colOff>361950</xdr:colOff>
      <xdr:row>59</xdr:row>
      <xdr:rowOff>86178</xdr:rowOff>
    </xdr:to>
    <xdr:cxnSp macro="">
      <xdr:nvCxnSpPr>
        <xdr:cNvPr id="259" name="直線コネクタ 258"/>
        <xdr:cNvCxnSpPr/>
      </xdr:nvCxnSpPr>
      <xdr:spPr>
        <a:xfrm flipV="1">
          <a:off x="13893800" y="10179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64407</xdr:rowOff>
    </xdr:from>
    <xdr:to>
      <xdr:col>20</xdr:col>
      <xdr:colOff>158750</xdr:colOff>
      <xdr:row>59</xdr:row>
      <xdr:rowOff>86178</xdr:rowOff>
    </xdr:to>
    <xdr:cxnSp macro="">
      <xdr:nvCxnSpPr>
        <xdr:cNvPr id="262" name="直線コネクタ 261"/>
        <xdr:cNvCxnSpPr/>
      </xdr:nvCxnSpPr>
      <xdr:spPr>
        <a:xfrm>
          <a:off x="13004800" y="10179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78922</xdr:rowOff>
    </xdr:from>
    <xdr:to>
      <xdr:col>24</xdr:col>
      <xdr:colOff>82550</xdr:colOff>
      <xdr:row>60</xdr:row>
      <xdr:rowOff>9072</xdr:rowOff>
    </xdr:to>
    <xdr:sp macro="" textlink="">
      <xdr:nvSpPr>
        <xdr:cNvPr id="272" name="円/楕円 271"/>
        <xdr:cNvSpPr/>
      </xdr:nvSpPr>
      <xdr:spPr>
        <a:xfrm>
          <a:off x="16459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50999</xdr:rowOff>
    </xdr:from>
    <xdr:ext cx="762000" cy="259045"/>
    <xdr:sp macro="" textlink="">
      <xdr:nvSpPr>
        <xdr:cNvPr id="273" name="その他該当値テキスト"/>
        <xdr:cNvSpPr txBox="1"/>
      </xdr:nvSpPr>
      <xdr:spPr>
        <a:xfrm>
          <a:off x="16598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122465</xdr:rowOff>
    </xdr:from>
    <xdr:to>
      <xdr:col>22</xdr:col>
      <xdr:colOff>615950</xdr:colOff>
      <xdr:row>60</xdr:row>
      <xdr:rowOff>52615</xdr:rowOff>
    </xdr:to>
    <xdr:sp macro="" textlink="">
      <xdr:nvSpPr>
        <xdr:cNvPr id="274" name="円/楕円 273"/>
        <xdr:cNvSpPr/>
      </xdr:nvSpPr>
      <xdr:spPr>
        <a:xfrm>
          <a:off x="15621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37392</xdr:rowOff>
    </xdr:from>
    <xdr:ext cx="736600" cy="259045"/>
    <xdr:sp macro="" textlink="">
      <xdr:nvSpPr>
        <xdr:cNvPr id="275" name="テキスト ボックス 274"/>
        <xdr:cNvSpPr txBox="1"/>
      </xdr:nvSpPr>
      <xdr:spPr>
        <a:xfrm>
          <a:off x="15290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13607</xdr:rowOff>
    </xdr:from>
    <xdr:to>
      <xdr:col>21</xdr:col>
      <xdr:colOff>412750</xdr:colOff>
      <xdr:row>59</xdr:row>
      <xdr:rowOff>115207</xdr:rowOff>
    </xdr:to>
    <xdr:sp macro="" textlink="">
      <xdr:nvSpPr>
        <xdr:cNvPr id="276" name="円/楕円 275"/>
        <xdr:cNvSpPr/>
      </xdr:nvSpPr>
      <xdr:spPr>
        <a:xfrm>
          <a:off x="14732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99984</xdr:rowOff>
    </xdr:from>
    <xdr:ext cx="762000" cy="259045"/>
    <xdr:sp macro="" textlink="">
      <xdr:nvSpPr>
        <xdr:cNvPr id="277" name="テキスト ボックス 276"/>
        <xdr:cNvSpPr txBox="1"/>
      </xdr:nvSpPr>
      <xdr:spPr>
        <a:xfrm>
          <a:off x="14401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35378</xdr:rowOff>
    </xdr:from>
    <xdr:to>
      <xdr:col>20</xdr:col>
      <xdr:colOff>209550</xdr:colOff>
      <xdr:row>59</xdr:row>
      <xdr:rowOff>136978</xdr:rowOff>
    </xdr:to>
    <xdr:sp macro="" textlink="">
      <xdr:nvSpPr>
        <xdr:cNvPr id="278" name="円/楕円 277"/>
        <xdr:cNvSpPr/>
      </xdr:nvSpPr>
      <xdr:spPr>
        <a:xfrm>
          <a:off x="13843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121755</xdr:rowOff>
    </xdr:from>
    <xdr:ext cx="762000" cy="259045"/>
    <xdr:sp macro="" textlink="">
      <xdr:nvSpPr>
        <xdr:cNvPr id="279" name="テキスト ボックス 278"/>
        <xdr:cNvSpPr txBox="1"/>
      </xdr:nvSpPr>
      <xdr:spPr>
        <a:xfrm>
          <a:off x="13512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13607</xdr:rowOff>
    </xdr:from>
    <xdr:to>
      <xdr:col>19</xdr:col>
      <xdr:colOff>6350</xdr:colOff>
      <xdr:row>59</xdr:row>
      <xdr:rowOff>115207</xdr:rowOff>
    </xdr:to>
    <xdr:sp macro="" textlink="">
      <xdr:nvSpPr>
        <xdr:cNvPr id="280" name="円/楕円 279"/>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99984</xdr:rowOff>
    </xdr:from>
    <xdr:ext cx="762000" cy="259045"/>
    <xdr:sp macro="" textlink="">
      <xdr:nvSpPr>
        <xdr:cNvPr id="281" name="テキスト ボックス 280"/>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補助費等に係る経常収支比率は、平成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6.6</a:t>
          </a:r>
          <a:r>
            <a:rPr kumimoji="1" lang="ja-JP" altLang="en-US" sz="1100">
              <a:latin typeface="ＭＳ Ｐゴシック"/>
            </a:rPr>
            <a:t>％となり、前年度と比較して</a:t>
          </a:r>
          <a:r>
            <a:rPr kumimoji="1" lang="en-US" altLang="ja-JP" sz="1100">
              <a:latin typeface="ＭＳ Ｐゴシック"/>
            </a:rPr>
            <a:t>0.4</a:t>
          </a:r>
          <a:r>
            <a:rPr kumimoji="1" lang="ja-JP" altLang="en-US" sz="1100">
              <a:latin typeface="ＭＳ Ｐゴシック"/>
            </a:rPr>
            <a:t>ポイント上昇したものの、類似団体平均より低い。主な要因としては、一部事務組合に対する負担金が類似団体に比べ低いことなどが挙げられる。本市のこれまでの主な取組としては、平成</a:t>
          </a:r>
          <a:r>
            <a:rPr kumimoji="1" lang="en-US" altLang="ja-JP" sz="1100">
              <a:latin typeface="ＭＳ Ｐゴシック"/>
            </a:rPr>
            <a:t>5</a:t>
          </a:r>
          <a:r>
            <a:rPr kumimoji="1" lang="ja-JP" altLang="en-US" sz="1100">
              <a:latin typeface="ＭＳ Ｐゴシック"/>
            </a:rPr>
            <a:t>年度から各種協議会等に対する補助金・負担金等の予算を</a:t>
          </a:r>
          <a:r>
            <a:rPr kumimoji="1" lang="en-US" altLang="ja-JP" sz="1100">
              <a:latin typeface="ＭＳ Ｐゴシック"/>
            </a:rPr>
            <a:t>3</a:t>
          </a:r>
          <a:r>
            <a:rPr kumimoji="1" lang="ja-JP" altLang="en-US" sz="1100">
              <a:latin typeface="ＭＳ Ｐゴシック"/>
            </a:rPr>
            <a:t>ヵ年で</a:t>
          </a:r>
          <a:r>
            <a:rPr kumimoji="1" lang="en-US" altLang="ja-JP" sz="1100">
              <a:latin typeface="ＭＳ Ｐゴシック"/>
            </a:rPr>
            <a:t>10</a:t>
          </a:r>
          <a:r>
            <a:rPr kumimoji="1" lang="ja-JP" altLang="en-US" sz="1100">
              <a:latin typeface="ＭＳ Ｐゴシック"/>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24130</xdr:rowOff>
    </xdr:from>
    <xdr:to>
      <xdr:col>24</xdr:col>
      <xdr:colOff>31750</xdr:colOff>
      <xdr:row>36</xdr:row>
      <xdr:rowOff>46990</xdr:rowOff>
    </xdr:to>
    <xdr:cxnSp macro="">
      <xdr:nvCxnSpPr>
        <xdr:cNvPr id="309" name="直線コネクタ 308"/>
        <xdr:cNvCxnSpPr/>
      </xdr:nvCxnSpPr>
      <xdr:spPr>
        <a:xfrm>
          <a:off x="15671800" y="61963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18415</xdr:rowOff>
    </xdr:from>
    <xdr:to>
      <xdr:col>22</xdr:col>
      <xdr:colOff>565150</xdr:colOff>
      <xdr:row>36</xdr:row>
      <xdr:rowOff>24130</xdr:rowOff>
    </xdr:to>
    <xdr:cxnSp macro="">
      <xdr:nvCxnSpPr>
        <xdr:cNvPr id="312" name="直線コネクタ 311"/>
        <xdr:cNvCxnSpPr/>
      </xdr:nvCxnSpPr>
      <xdr:spPr>
        <a:xfrm>
          <a:off x="14782800" y="61906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87630</xdr:rowOff>
    </xdr:from>
    <xdr:to>
      <xdr:col>22</xdr:col>
      <xdr:colOff>615950</xdr:colOff>
      <xdr:row>38</xdr:row>
      <xdr:rowOff>17780</xdr:rowOff>
    </xdr:to>
    <xdr:sp macro="" textlink="">
      <xdr:nvSpPr>
        <xdr:cNvPr id="313" name="フローチャート : 判断 312"/>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14" name="テキスト ボックス 313"/>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132715</xdr:rowOff>
    </xdr:from>
    <xdr:to>
      <xdr:col>21</xdr:col>
      <xdr:colOff>361950</xdr:colOff>
      <xdr:row>36</xdr:row>
      <xdr:rowOff>18415</xdr:rowOff>
    </xdr:to>
    <xdr:cxnSp macro="">
      <xdr:nvCxnSpPr>
        <xdr:cNvPr id="315" name="直線コネクタ 314"/>
        <xdr:cNvCxnSpPr/>
      </xdr:nvCxnSpPr>
      <xdr:spPr>
        <a:xfrm>
          <a:off x="13893800" y="61334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127000</xdr:rowOff>
    </xdr:from>
    <xdr:to>
      <xdr:col>20</xdr:col>
      <xdr:colOff>158750</xdr:colOff>
      <xdr:row>35</xdr:row>
      <xdr:rowOff>132715</xdr:rowOff>
    </xdr:to>
    <xdr:cxnSp macro="">
      <xdr:nvCxnSpPr>
        <xdr:cNvPr id="318" name="直線コネクタ 317"/>
        <xdr:cNvCxnSpPr/>
      </xdr:nvCxnSpPr>
      <xdr:spPr>
        <a:xfrm>
          <a:off x="13004800" y="6127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167640</xdr:rowOff>
    </xdr:from>
    <xdr:to>
      <xdr:col>24</xdr:col>
      <xdr:colOff>82550</xdr:colOff>
      <xdr:row>36</xdr:row>
      <xdr:rowOff>97790</xdr:rowOff>
    </xdr:to>
    <xdr:sp macro="" textlink="">
      <xdr:nvSpPr>
        <xdr:cNvPr id="328" name="円/楕円 327"/>
        <xdr:cNvSpPr/>
      </xdr:nvSpPr>
      <xdr:spPr>
        <a:xfrm>
          <a:off x="164592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12717</xdr:rowOff>
    </xdr:from>
    <xdr:ext cx="762000" cy="259045"/>
    <xdr:sp macro="" textlink="">
      <xdr:nvSpPr>
        <xdr:cNvPr id="329" name="補助費等該当値テキスト"/>
        <xdr:cNvSpPr txBox="1"/>
      </xdr:nvSpPr>
      <xdr:spPr>
        <a:xfrm>
          <a:off x="16598900" y="60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144780</xdr:rowOff>
    </xdr:from>
    <xdr:to>
      <xdr:col>22</xdr:col>
      <xdr:colOff>615950</xdr:colOff>
      <xdr:row>36</xdr:row>
      <xdr:rowOff>74930</xdr:rowOff>
    </xdr:to>
    <xdr:sp macro="" textlink="">
      <xdr:nvSpPr>
        <xdr:cNvPr id="330" name="円/楕円 329"/>
        <xdr:cNvSpPr/>
      </xdr:nvSpPr>
      <xdr:spPr>
        <a:xfrm>
          <a:off x="15621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85107</xdr:rowOff>
    </xdr:from>
    <xdr:ext cx="736600" cy="259045"/>
    <xdr:sp macro="" textlink="">
      <xdr:nvSpPr>
        <xdr:cNvPr id="331" name="テキスト ボックス 330"/>
        <xdr:cNvSpPr txBox="1"/>
      </xdr:nvSpPr>
      <xdr:spPr>
        <a:xfrm>
          <a:off x="15290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139065</xdr:rowOff>
    </xdr:from>
    <xdr:to>
      <xdr:col>21</xdr:col>
      <xdr:colOff>412750</xdr:colOff>
      <xdr:row>36</xdr:row>
      <xdr:rowOff>69215</xdr:rowOff>
    </xdr:to>
    <xdr:sp macro="" textlink="">
      <xdr:nvSpPr>
        <xdr:cNvPr id="332" name="円/楕円 331"/>
        <xdr:cNvSpPr/>
      </xdr:nvSpPr>
      <xdr:spPr>
        <a:xfrm>
          <a:off x="14732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79392</xdr:rowOff>
    </xdr:from>
    <xdr:ext cx="762000" cy="259045"/>
    <xdr:sp macro="" textlink="">
      <xdr:nvSpPr>
        <xdr:cNvPr id="333" name="テキスト ボックス 332"/>
        <xdr:cNvSpPr txBox="1"/>
      </xdr:nvSpPr>
      <xdr:spPr>
        <a:xfrm>
          <a:off x="14401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81915</xdr:rowOff>
    </xdr:from>
    <xdr:to>
      <xdr:col>20</xdr:col>
      <xdr:colOff>209550</xdr:colOff>
      <xdr:row>36</xdr:row>
      <xdr:rowOff>12065</xdr:rowOff>
    </xdr:to>
    <xdr:sp macro="" textlink="">
      <xdr:nvSpPr>
        <xdr:cNvPr id="334" name="円/楕円 333"/>
        <xdr:cNvSpPr/>
      </xdr:nvSpPr>
      <xdr:spPr>
        <a:xfrm>
          <a:off x="138430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22242</xdr:rowOff>
    </xdr:from>
    <xdr:ext cx="762000" cy="259045"/>
    <xdr:sp macro="" textlink="">
      <xdr:nvSpPr>
        <xdr:cNvPr id="335" name="テキスト ボックス 334"/>
        <xdr:cNvSpPr txBox="1"/>
      </xdr:nvSpPr>
      <xdr:spPr>
        <a:xfrm>
          <a:off x="13512800" y="585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76200</xdr:rowOff>
    </xdr:from>
    <xdr:to>
      <xdr:col>19</xdr:col>
      <xdr:colOff>6350</xdr:colOff>
      <xdr:row>36</xdr:row>
      <xdr:rowOff>6350</xdr:rowOff>
    </xdr:to>
    <xdr:sp macro="" textlink="">
      <xdr:nvSpPr>
        <xdr:cNvPr id="336" name="円/楕円 335"/>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16527</xdr:rowOff>
    </xdr:from>
    <xdr:ext cx="762000" cy="259045"/>
    <xdr:sp macro="" textlink="">
      <xdr:nvSpPr>
        <xdr:cNvPr id="337" name="テキスト ボックス 336"/>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公債費に係る経常収支比率は、平成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16.1</a:t>
          </a:r>
          <a:r>
            <a:rPr kumimoji="1" lang="ja-JP" altLang="en-US" sz="1100">
              <a:latin typeface="ＭＳ Ｐゴシック"/>
            </a:rPr>
            <a:t>％となり、前年度と比較して</a:t>
          </a:r>
          <a:r>
            <a:rPr kumimoji="1" lang="en-US" altLang="ja-JP" sz="1100">
              <a:latin typeface="ＭＳ Ｐゴシック"/>
            </a:rPr>
            <a:t>0.1</a:t>
          </a:r>
          <a:r>
            <a:rPr kumimoji="1" lang="ja-JP" altLang="en-US" sz="1100">
              <a:latin typeface="ＭＳ Ｐゴシック"/>
            </a:rPr>
            <a:t>ポイント改善し、類似団体平均と同程度になっている。本市では、平成</a:t>
          </a:r>
          <a:r>
            <a:rPr kumimoji="1" lang="en-US" altLang="ja-JP" sz="1100">
              <a:latin typeface="ＭＳ Ｐゴシック"/>
            </a:rPr>
            <a:t>8</a:t>
          </a:r>
          <a:r>
            <a:rPr kumimoji="1" lang="ja-JP" altLang="en-US" sz="1100">
              <a:latin typeface="ＭＳ Ｐゴシック"/>
            </a:rPr>
            <a:t>年度から平成</a:t>
          </a:r>
          <a:r>
            <a:rPr kumimoji="1" lang="en-US" altLang="ja-JP" sz="1100">
              <a:latin typeface="ＭＳ Ｐゴシック"/>
            </a:rPr>
            <a:t>17</a:t>
          </a:r>
          <a:r>
            <a:rPr kumimoji="1" lang="ja-JP" altLang="en-US" sz="1100">
              <a:latin typeface="ＭＳ Ｐゴシック"/>
            </a:rPr>
            <a:t>年度にかけて「坂出駅周辺整備主要プロジェクト」を実施したこと、ならびに平成</a:t>
          </a:r>
          <a:r>
            <a:rPr kumimoji="1" lang="en-US" altLang="ja-JP" sz="1100">
              <a:latin typeface="ＭＳ Ｐゴシック"/>
            </a:rPr>
            <a:t>13</a:t>
          </a:r>
          <a:r>
            <a:rPr kumimoji="1" lang="ja-JP" altLang="en-US" sz="1100">
              <a:latin typeface="ＭＳ Ｐゴシック"/>
            </a:rPr>
            <a:t>年度から平成</a:t>
          </a:r>
          <a:r>
            <a:rPr kumimoji="1" lang="en-US" altLang="ja-JP" sz="1100">
              <a:latin typeface="ＭＳ Ｐゴシック"/>
            </a:rPr>
            <a:t>17</a:t>
          </a:r>
          <a:r>
            <a:rPr kumimoji="1" lang="ja-JP" altLang="en-US" sz="1100">
              <a:latin typeface="ＭＳ Ｐゴシック"/>
            </a:rPr>
            <a:t>年度にかけて「土地開発公社経営健全化計画」に基づく買戻しを実施したことなどから公債費がこれまで増嵩していたが、平成</a:t>
          </a:r>
          <a:r>
            <a:rPr kumimoji="1" lang="en-US" altLang="ja-JP" sz="1100">
              <a:latin typeface="ＭＳ Ｐゴシック"/>
            </a:rPr>
            <a:t>17</a:t>
          </a:r>
          <a:r>
            <a:rPr kumimoji="1" lang="ja-JP" altLang="en-US" sz="1100">
              <a:latin typeface="ＭＳ Ｐゴシック"/>
            </a:rPr>
            <a:t>年度にてそれらの大規模事業が終了したことから、公債費は平成</a:t>
          </a:r>
          <a:r>
            <a:rPr kumimoji="1" lang="en-US" altLang="ja-JP" sz="1100">
              <a:latin typeface="ＭＳ Ｐゴシック"/>
            </a:rPr>
            <a:t>18</a:t>
          </a:r>
          <a:r>
            <a:rPr kumimoji="1" lang="ja-JP" altLang="en-US" sz="1100">
              <a:latin typeface="ＭＳ Ｐゴシック"/>
            </a:rPr>
            <a:t>年度をピークに減少傾向となっている。今後とも事業の厳しい取捨選択を行い、新規発行を極力抑制し将来に過大な負担を残さないよう努める。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120142</xdr:rowOff>
    </xdr:from>
    <xdr:to>
      <xdr:col>7</xdr:col>
      <xdr:colOff>15875</xdr:colOff>
      <xdr:row>77</xdr:row>
      <xdr:rowOff>124713</xdr:rowOff>
    </xdr:to>
    <xdr:cxnSp macro="">
      <xdr:nvCxnSpPr>
        <xdr:cNvPr id="367" name="直線コネクタ 366"/>
        <xdr:cNvCxnSpPr/>
      </xdr:nvCxnSpPr>
      <xdr:spPr>
        <a:xfrm flipV="1">
          <a:off x="3987800" y="133217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124713</xdr:rowOff>
    </xdr:from>
    <xdr:to>
      <xdr:col>5</xdr:col>
      <xdr:colOff>549275</xdr:colOff>
      <xdr:row>78</xdr:row>
      <xdr:rowOff>8128</xdr:rowOff>
    </xdr:to>
    <xdr:cxnSp macro="">
      <xdr:nvCxnSpPr>
        <xdr:cNvPr id="370" name="直線コネクタ 369"/>
        <xdr:cNvCxnSpPr/>
      </xdr:nvCxnSpPr>
      <xdr:spPr>
        <a:xfrm flipV="1">
          <a:off x="3098800" y="133263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2" name="テキスト ボックス 371"/>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8128</xdr:rowOff>
    </xdr:to>
    <xdr:cxnSp macro="">
      <xdr:nvCxnSpPr>
        <xdr:cNvPr id="373" name="直線コネクタ 372"/>
        <xdr:cNvCxnSpPr/>
      </xdr:nvCxnSpPr>
      <xdr:spPr>
        <a:xfrm>
          <a:off x="2209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161289</xdr:rowOff>
    </xdr:from>
    <xdr:to>
      <xdr:col>3</xdr:col>
      <xdr:colOff>142875</xdr:colOff>
      <xdr:row>78</xdr:row>
      <xdr:rowOff>17272</xdr:rowOff>
    </xdr:to>
    <xdr:cxnSp macro="">
      <xdr:nvCxnSpPr>
        <xdr:cNvPr id="376" name="直線コネクタ 375"/>
        <xdr:cNvCxnSpPr/>
      </xdr:nvCxnSpPr>
      <xdr:spPr>
        <a:xfrm flipV="1">
          <a:off x="1320800" y="133629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6" name="円/楕円 385"/>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87"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73913</xdr:rowOff>
    </xdr:from>
    <xdr:to>
      <xdr:col>5</xdr:col>
      <xdr:colOff>600075</xdr:colOff>
      <xdr:row>78</xdr:row>
      <xdr:rowOff>4063</xdr:rowOff>
    </xdr:to>
    <xdr:sp macro="" textlink="">
      <xdr:nvSpPr>
        <xdr:cNvPr id="388" name="円/楕円 387"/>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89" name="テキスト ボックス 388"/>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90" name="円/楕円 389"/>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91" name="テキスト ボックス 390"/>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2" name="円/楕円 391"/>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93" name="テキスト ボックス 392"/>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94" name="円/楕円 393"/>
        <xdr:cNvSpPr/>
      </xdr:nvSpPr>
      <xdr:spPr>
        <a:xfrm>
          <a:off x="1270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78249</xdr:rowOff>
    </xdr:from>
    <xdr:ext cx="762000" cy="259045"/>
    <xdr:sp macro="" textlink="">
      <xdr:nvSpPr>
        <xdr:cNvPr id="395" name="テキスト ボックス 394"/>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公債費以外に係る経常収支比率は、平成</a:t>
          </a:r>
          <a:r>
            <a:rPr kumimoji="1" lang="en-US" altLang="ja-JP" sz="1100">
              <a:latin typeface="ＭＳ Ｐゴシック"/>
            </a:rPr>
            <a:t>28</a:t>
          </a:r>
          <a:r>
            <a:rPr kumimoji="1" lang="ja-JP" altLang="en-US" sz="1100">
              <a:latin typeface="ＭＳ Ｐゴシック"/>
            </a:rPr>
            <a:t>年度において</a:t>
          </a:r>
          <a:r>
            <a:rPr kumimoji="1" lang="en-US" altLang="ja-JP" sz="1100">
              <a:latin typeface="ＭＳ Ｐゴシック"/>
            </a:rPr>
            <a:t>74.1</a:t>
          </a:r>
          <a:r>
            <a:rPr kumimoji="1" lang="ja-JP" altLang="en-US" sz="1100">
              <a:latin typeface="ＭＳ Ｐゴシック"/>
            </a:rPr>
            <a:t>％となり、前年度と比較して</a:t>
          </a:r>
          <a:r>
            <a:rPr kumimoji="1" lang="en-US" altLang="ja-JP" sz="1100">
              <a:latin typeface="ＭＳ Ｐゴシック"/>
            </a:rPr>
            <a:t>0.3</a:t>
          </a:r>
          <a:r>
            <a:rPr kumimoji="1" lang="ja-JP" altLang="en-US" sz="1100">
              <a:latin typeface="ＭＳ Ｐゴシック"/>
            </a:rPr>
            <a:t>ポイント改善し、類似団体平均を下回っている。内訳について、主に人件費が高いものの物件費と補助費等が平均より低いことにより、全体としては類似団体平均を下回っている。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16511</xdr:rowOff>
    </xdr:from>
    <xdr:to>
      <xdr:col>24</xdr:col>
      <xdr:colOff>31750</xdr:colOff>
      <xdr:row>76</xdr:row>
      <xdr:rowOff>27939</xdr:rowOff>
    </xdr:to>
    <xdr:cxnSp macro="">
      <xdr:nvCxnSpPr>
        <xdr:cNvPr id="428" name="直線コネクタ 427"/>
        <xdr:cNvCxnSpPr/>
      </xdr:nvCxnSpPr>
      <xdr:spPr>
        <a:xfrm flipV="1">
          <a:off x="15671800" y="130467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xdr:rowOff>
    </xdr:from>
    <xdr:to>
      <xdr:col>22</xdr:col>
      <xdr:colOff>565150</xdr:colOff>
      <xdr:row>76</xdr:row>
      <xdr:rowOff>27939</xdr:rowOff>
    </xdr:to>
    <xdr:cxnSp macro="">
      <xdr:nvCxnSpPr>
        <xdr:cNvPr id="431" name="直線コネクタ 430"/>
        <xdr:cNvCxnSpPr/>
      </xdr:nvCxnSpPr>
      <xdr:spPr>
        <a:xfrm>
          <a:off x="14782800" y="130352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5080</xdr:rowOff>
    </xdr:to>
    <xdr:cxnSp macro="">
      <xdr:nvCxnSpPr>
        <xdr:cNvPr id="434" name="直線コネクタ 433"/>
        <xdr:cNvCxnSpPr/>
      </xdr:nvCxnSpPr>
      <xdr:spPr>
        <a:xfrm>
          <a:off x="13893800" y="12997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75</xdr:row>
      <xdr:rowOff>138430</xdr:rowOff>
    </xdr:to>
    <xdr:cxnSp macro="">
      <xdr:nvCxnSpPr>
        <xdr:cNvPr id="437" name="直線コネクタ 436"/>
        <xdr:cNvCxnSpPr/>
      </xdr:nvCxnSpPr>
      <xdr:spPr>
        <a:xfrm>
          <a:off x="13004800" y="12970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137160</xdr:rowOff>
    </xdr:from>
    <xdr:to>
      <xdr:col>24</xdr:col>
      <xdr:colOff>82550</xdr:colOff>
      <xdr:row>76</xdr:row>
      <xdr:rowOff>67311</xdr:rowOff>
    </xdr:to>
    <xdr:sp macro="" textlink="">
      <xdr:nvSpPr>
        <xdr:cNvPr id="447" name="円/楕円 446"/>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153687</xdr:rowOff>
    </xdr:from>
    <xdr:ext cx="762000" cy="259045"/>
    <xdr:sp macro="" textlink="">
      <xdr:nvSpPr>
        <xdr:cNvPr id="448"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49" name="円/楕円 448"/>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50" name="テキスト ボックス 449"/>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125730</xdr:rowOff>
    </xdr:from>
    <xdr:to>
      <xdr:col>21</xdr:col>
      <xdr:colOff>412750</xdr:colOff>
      <xdr:row>76</xdr:row>
      <xdr:rowOff>55880</xdr:rowOff>
    </xdr:to>
    <xdr:sp macro="" textlink="">
      <xdr:nvSpPr>
        <xdr:cNvPr id="451" name="円/楕円 450"/>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40657</xdr:rowOff>
    </xdr:from>
    <xdr:ext cx="762000" cy="259045"/>
    <xdr:sp macro="" textlink="">
      <xdr:nvSpPr>
        <xdr:cNvPr id="452" name="テキスト ボックス 451"/>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53" name="円/楕円 452"/>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2557</xdr:rowOff>
    </xdr:from>
    <xdr:ext cx="762000" cy="259045"/>
    <xdr:sp macro="" textlink="">
      <xdr:nvSpPr>
        <xdr:cNvPr id="454" name="テキスト ボックス 453"/>
        <xdr:cNvSpPr txBox="1"/>
      </xdr:nvSpPr>
      <xdr:spPr>
        <a:xfrm>
          <a:off x="13512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60960</xdr:rowOff>
    </xdr:from>
    <xdr:to>
      <xdr:col>19</xdr:col>
      <xdr:colOff>6350</xdr:colOff>
      <xdr:row>75</xdr:row>
      <xdr:rowOff>162561</xdr:rowOff>
    </xdr:to>
    <xdr:sp macro="" textlink="">
      <xdr:nvSpPr>
        <xdr:cNvPr id="455" name="円/楕円 454"/>
        <xdr:cNvSpPr/>
      </xdr:nvSpPr>
      <xdr:spPr>
        <a:xfrm>
          <a:off x="12954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1287</xdr:rowOff>
    </xdr:from>
    <xdr:ext cx="762000" cy="259045"/>
    <xdr:sp macro="" textlink="">
      <xdr:nvSpPr>
        <xdr:cNvPr id="456" name="テキスト ボックス 455"/>
        <xdr:cNvSpPr txBox="1"/>
      </xdr:nvSpPr>
      <xdr:spPr>
        <a:xfrm>
          <a:off x="12623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香川県坂出市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46495</xdr:rowOff>
    </xdr:from>
    <xdr:to>
      <xdr:col>4</xdr:col>
      <xdr:colOff>1117600</xdr:colOff>
      <xdr:row>15</xdr:row>
      <xdr:rowOff>82823</xdr:rowOff>
    </xdr:to>
    <xdr:cxnSp macro="">
      <xdr:nvCxnSpPr>
        <xdr:cNvPr id="50" name="直線コネクタ 49"/>
        <xdr:cNvCxnSpPr/>
      </xdr:nvCxnSpPr>
      <xdr:spPr bwMode="auto">
        <a:xfrm>
          <a:off x="5003800" y="2665870"/>
          <a:ext cx="647700" cy="3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46495</xdr:rowOff>
    </xdr:from>
    <xdr:to>
      <xdr:col>4</xdr:col>
      <xdr:colOff>469900</xdr:colOff>
      <xdr:row>15</xdr:row>
      <xdr:rowOff>48705</xdr:rowOff>
    </xdr:to>
    <xdr:cxnSp macro="">
      <xdr:nvCxnSpPr>
        <xdr:cNvPr id="53" name="直線コネクタ 52"/>
        <xdr:cNvCxnSpPr/>
      </xdr:nvCxnSpPr>
      <xdr:spPr bwMode="auto">
        <a:xfrm flipV="1">
          <a:off x="4305300" y="2665870"/>
          <a:ext cx="698500" cy="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111466</xdr:rowOff>
    </xdr:from>
    <xdr:ext cx="736600" cy="259045"/>
    <xdr:sp macro="" textlink="">
      <xdr:nvSpPr>
        <xdr:cNvPr id="55" name="テキスト ボックス 54"/>
        <xdr:cNvSpPr txBox="1"/>
      </xdr:nvSpPr>
      <xdr:spPr>
        <a:xfrm>
          <a:off x="4622800" y="3073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48705</xdr:rowOff>
    </xdr:from>
    <xdr:to>
      <xdr:col>3</xdr:col>
      <xdr:colOff>904875</xdr:colOff>
      <xdr:row>15</xdr:row>
      <xdr:rowOff>61335</xdr:rowOff>
    </xdr:to>
    <xdr:cxnSp macro="">
      <xdr:nvCxnSpPr>
        <xdr:cNvPr id="56" name="直線コネクタ 55"/>
        <xdr:cNvCxnSpPr/>
      </xdr:nvCxnSpPr>
      <xdr:spPr bwMode="auto">
        <a:xfrm flipV="1">
          <a:off x="3606800" y="2668080"/>
          <a:ext cx="698500" cy="1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28854</xdr:rowOff>
    </xdr:from>
    <xdr:to>
      <xdr:col>3</xdr:col>
      <xdr:colOff>206375</xdr:colOff>
      <xdr:row>15</xdr:row>
      <xdr:rowOff>61335</xdr:rowOff>
    </xdr:to>
    <xdr:cxnSp macro="">
      <xdr:nvCxnSpPr>
        <xdr:cNvPr id="59" name="直線コネクタ 58"/>
        <xdr:cNvCxnSpPr/>
      </xdr:nvCxnSpPr>
      <xdr:spPr bwMode="auto">
        <a:xfrm>
          <a:off x="2908300" y="2648229"/>
          <a:ext cx="698500" cy="3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32023</xdr:rowOff>
    </xdr:from>
    <xdr:to>
      <xdr:col>5</xdr:col>
      <xdr:colOff>34925</xdr:colOff>
      <xdr:row>15</xdr:row>
      <xdr:rowOff>133623</xdr:rowOff>
    </xdr:to>
    <xdr:sp macro="" textlink="">
      <xdr:nvSpPr>
        <xdr:cNvPr id="69" name="円/楕円 68"/>
        <xdr:cNvSpPr/>
      </xdr:nvSpPr>
      <xdr:spPr bwMode="auto">
        <a:xfrm>
          <a:off x="5600700" y="265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48550</xdr:rowOff>
    </xdr:from>
    <xdr:ext cx="762000" cy="259045"/>
    <xdr:sp macro="" textlink="">
      <xdr:nvSpPr>
        <xdr:cNvPr id="70" name="人口1人当たり決算額の推移該当値テキスト130"/>
        <xdr:cNvSpPr txBox="1"/>
      </xdr:nvSpPr>
      <xdr:spPr>
        <a:xfrm>
          <a:off x="5740400" y="249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84,819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167145</xdr:rowOff>
    </xdr:from>
    <xdr:to>
      <xdr:col>4</xdr:col>
      <xdr:colOff>520700</xdr:colOff>
      <xdr:row>15</xdr:row>
      <xdr:rowOff>97295</xdr:rowOff>
    </xdr:to>
    <xdr:sp macro="" textlink="">
      <xdr:nvSpPr>
        <xdr:cNvPr id="71" name="円/楕円 70"/>
        <xdr:cNvSpPr/>
      </xdr:nvSpPr>
      <xdr:spPr bwMode="auto">
        <a:xfrm>
          <a:off x="4953000" y="261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107472</xdr:rowOff>
    </xdr:from>
    <xdr:ext cx="736600" cy="259045"/>
    <xdr:sp macro="" textlink="">
      <xdr:nvSpPr>
        <xdr:cNvPr id="72" name="テキスト ボックス 71"/>
        <xdr:cNvSpPr txBox="1"/>
      </xdr:nvSpPr>
      <xdr:spPr>
        <a:xfrm>
          <a:off x="4622800" y="2383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86,726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169355</xdr:rowOff>
    </xdr:from>
    <xdr:to>
      <xdr:col>3</xdr:col>
      <xdr:colOff>955675</xdr:colOff>
      <xdr:row>15</xdr:row>
      <xdr:rowOff>99505</xdr:rowOff>
    </xdr:to>
    <xdr:sp macro="" textlink="">
      <xdr:nvSpPr>
        <xdr:cNvPr id="73" name="円/楕円 72"/>
        <xdr:cNvSpPr/>
      </xdr:nvSpPr>
      <xdr:spPr bwMode="auto">
        <a:xfrm>
          <a:off x="4254500" y="2617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109682</xdr:rowOff>
    </xdr:from>
    <xdr:ext cx="762000" cy="259045"/>
    <xdr:sp macro="" textlink="">
      <xdr:nvSpPr>
        <xdr:cNvPr id="74" name="テキスト ボックス 73"/>
        <xdr:cNvSpPr txBox="1"/>
      </xdr:nvSpPr>
      <xdr:spPr>
        <a:xfrm>
          <a:off x="3924300" y="238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86,610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10535</xdr:rowOff>
    </xdr:from>
    <xdr:to>
      <xdr:col>3</xdr:col>
      <xdr:colOff>257175</xdr:colOff>
      <xdr:row>15</xdr:row>
      <xdr:rowOff>112135</xdr:rowOff>
    </xdr:to>
    <xdr:sp macro="" textlink="">
      <xdr:nvSpPr>
        <xdr:cNvPr id="75" name="円/楕円 74"/>
        <xdr:cNvSpPr/>
      </xdr:nvSpPr>
      <xdr:spPr bwMode="auto">
        <a:xfrm>
          <a:off x="3556000" y="262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122312</xdr:rowOff>
    </xdr:from>
    <xdr:ext cx="762000" cy="259045"/>
    <xdr:sp macro="" textlink="">
      <xdr:nvSpPr>
        <xdr:cNvPr id="76" name="テキスト ボックス 75"/>
        <xdr:cNvSpPr txBox="1"/>
      </xdr:nvSpPr>
      <xdr:spPr>
        <a:xfrm>
          <a:off x="3225800" y="239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85,947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149504</xdr:rowOff>
    </xdr:from>
    <xdr:to>
      <xdr:col>2</xdr:col>
      <xdr:colOff>692150</xdr:colOff>
      <xdr:row>15</xdr:row>
      <xdr:rowOff>79654</xdr:rowOff>
    </xdr:to>
    <xdr:sp macro="" textlink="">
      <xdr:nvSpPr>
        <xdr:cNvPr id="77" name="円/楕円 76"/>
        <xdr:cNvSpPr/>
      </xdr:nvSpPr>
      <xdr:spPr bwMode="auto">
        <a:xfrm>
          <a:off x="2857500" y="259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89831</xdr:rowOff>
    </xdr:from>
    <xdr:ext cx="762000" cy="259045"/>
    <xdr:sp macro="" textlink="">
      <xdr:nvSpPr>
        <xdr:cNvPr id="78" name="テキスト ボックス 77"/>
        <xdr:cNvSpPr txBox="1"/>
      </xdr:nvSpPr>
      <xdr:spPr>
        <a:xfrm>
          <a:off x="2527300" y="23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108843</xdr:rowOff>
    </xdr:from>
    <xdr:to>
      <xdr:col>4</xdr:col>
      <xdr:colOff>1117600</xdr:colOff>
      <xdr:row>34</xdr:row>
      <xdr:rowOff>182190</xdr:rowOff>
    </xdr:to>
    <xdr:cxnSp macro="">
      <xdr:nvCxnSpPr>
        <xdr:cNvPr id="113" name="直線コネクタ 112"/>
        <xdr:cNvCxnSpPr/>
      </xdr:nvCxnSpPr>
      <xdr:spPr bwMode="auto">
        <a:xfrm>
          <a:off x="5003800" y="6376293"/>
          <a:ext cx="647700" cy="73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99535</xdr:rowOff>
    </xdr:from>
    <xdr:to>
      <xdr:col>4</xdr:col>
      <xdr:colOff>469900</xdr:colOff>
      <xdr:row>34</xdr:row>
      <xdr:rowOff>108843</xdr:rowOff>
    </xdr:to>
    <xdr:cxnSp macro="">
      <xdr:nvCxnSpPr>
        <xdr:cNvPr id="116" name="直線コネクタ 115"/>
        <xdr:cNvCxnSpPr/>
      </xdr:nvCxnSpPr>
      <xdr:spPr bwMode="auto">
        <a:xfrm>
          <a:off x="4305300" y="6366985"/>
          <a:ext cx="698500" cy="9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227174</xdr:rowOff>
    </xdr:from>
    <xdr:to>
      <xdr:col>4</xdr:col>
      <xdr:colOff>520700</xdr:colOff>
      <xdr:row>35</xdr:row>
      <xdr:rowOff>328774</xdr:rowOff>
    </xdr:to>
    <xdr:sp macro="" textlink="">
      <xdr:nvSpPr>
        <xdr:cNvPr id="117" name="フローチャート : 判断 116"/>
        <xdr:cNvSpPr/>
      </xdr:nvSpPr>
      <xdr:spPr bwMode="auto">
        <a:xfrm>
          <a:off x="4953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313551</xdr:rowOff>
    </xdr:from>
    <xdr:ext cx="736600" cy="259045"/>
    <xdr:sp macro="" textlink="">
      <xdr:nvSpPr>
        <xdr:cNvPr id="118" name="テキスト ボックス 117"/>
        <xdr:cNvSpPr txBox="1"/>
      </xdr:nvSpPr>
      <xdr:spPr>
        <a:xfrm>
          <a:off x="4622800" y="692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99535</xdr:rowOff>
    </xdr:from>
    <xdr:to>
      <xdr:col>3</xdr:col>
      <xdr:colOff>904875</xdr:colOff>
      <xdr:row>34</xdr:row>
      <xdr:rowOff>125759</xdr:rowOff>
    </xdr:to>
    <xdr:cxnSp macro="">
      <xdr:nvCxnSpPr>
        <xdr:cNvPr id="119" name="直線コネクタ 118"/>
        <xdr:cNvCxnSpPr/>
      </xdr:nvCxnSpPr>
      <xdr:spPr bwMode="auto">
        <a:xfrm flipV="1">
          <a:off x="3606800" y="6366985"/>
          <a:ext cx="698500" cy="2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189781</xdr:rowOff>
    </xdr:from>
    <xdr:ext cx="762000" cy="259045"/>
    <xdr:sp macro="" textlink="">
      <xdr:nvSpPr>
        <xdr:cNvPr id="121" name="テキスト ボックス 120"/>
        <xdr:cNvSpPr txBox="1"/>
      </xdr:nvSpPr>
      <xdr:spPr>
        <a:xfrm>
          <a:off x="3924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63678</xdr:rowOff>
    </xdr:from>
    <xdr:to>
      <xdr:col>3</xdr:col>
      <xdr:colOff>206375</xdr:colOff>
      <xdr:row>34</xdr:row>
      <xdr:rowOff>125759</xdr:rowOff>
    </xdr:to>
    <xdr:cxnSp macro="">
      <xdr:nvCxnSpPr>
        <xdr:cNvPr id="122" name="直線コネクタ 121"/>
        <xdr:cNvCxnSpPr/>
      </xdr:nvCxnSpPr>
      <xdr:spPr bwMode="auto">
        <a:xfrm>
          <a:off x="2908300" y="6331128"/>
          <a:ext cx="698500" cy="62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125120</xdr:rowOff>
    </xdr:from>
    <xdr:ext cx="762000" cy="259045"/>
    <xdr:sp macro="" textlink="">
      <xdr:nvSpPr>
        <xdr:cNvPr id="124" name="テキスト ボックス 123"/>
        <xdr:cNvSpPr txBox="1"/>
      </xdr:nvSpPr>
      <xdr:spPr>
        <a:xfrm>
          <a:off x="32258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75546</xdr:rowOff>
    </xdr:from>
    <xdr:ext cx="762000" cy="259045"/>
    <xdr:sp macro="" textlink="">
      <xdr:nvSpPr>
        <xdr:cNvPr id="126" name="テキスト ボックス 125"/>
        <xdr:cNvSpPr txBox="1"/>
      </xdr:nvSpPr>
      <xdr:spPr>
        <a:xfrm>
          <a:off x="25273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131390</xdr:rowOff>
    </xdr:from>
    <xdr:to>
      <xdr:col>5</xdr:col>
      <xdr:colOff>34925</xdr:colOff>
      <xdr:row>34</xdr:row>
      <xdr:rowOff>232990</xdr:rowOff>
    </xdr:to>
    <xdr:sp macro="" textlink="">
      <xdr:nvSpPr>
        <xdr:cNvPr id="132" name="円/楕円 131"/>
        <xdr:cNvSpPr/>
      </xdr:nvSpPr>
      <xdr:spPr bwMode="auto">
        <a:xfrm>
          <a:off x="5600700" y="6398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319367</xdr:rowOff>
    </xdr:from>
    <xdr:ext cx="762000" cy="259045"/>
    <xdr:sp macro="" textlink="">
      <xdr:nvSpPr>
        <xdr:cNvPr id="133" name="人口1人当たり決算額の推移該当値テキスト445"/>
        <xdr:cNvSpPr txBox="1"/>
      </xdr:nvSpPr>
      <xdr:spPr>
        <a:xfrm>
          <a:off x="5740400" y="624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58043</xdr:rowOff>
    </xdr:from>
    <xdr:to>
      <xdr:col>4</xdr:col>
      <xdr:colOff>520700</xdr:colOff>
      <xdr:row>34</xdr:row>
      <xdr:rowOff>159643</xdr:rowOff>
    </xdr:to>
    <xdr:sp macro="" textlink="">
      <xdr:nvSpPr>
        <xdr:cNvPr id="134" name="円/楕円 133"/>
        <xdr:cNvSpPr/>
      </xdr:nvSpPr>
      <xdr:spPr bwMode="auto">
        <a:xfrm>
          <a:off x="4953000" y="632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169820</xdr:rowOff>
    </xdr:from>
    <xdr:ext cx="736600" cy="259045"/>
    <xdr:sp macro="" textlink="">
      <xdr:nvSpPr>
        <xdr:cNvPr id="135" name="テキスト ボックス 134"/>
        <xdr:cNvSpPr txBox="1"/>
      </xdr:nvSpPr>
      <xdr:spPr>
        <a:xfrm>
          <a:off x="4622800" y="6094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48735</xdr:rowOff>
    </xdr:from>
    <xdr:to>
      <xdr:col>3</xdr:col>
      <xdr:colOff>955675</xdr:colOff>
      <xdr:row>34</xdr:row>
      <xdr:rowOff>150335</xdr:rowOff>
    </xdr:to>
    <xdr:sp macro="" textlink="">
      <xdr:nvSpPr>
        <xdr:cNvPr id="136" name="円/楕円 135"/>
        <xdr:cNvSpPr/>
      </xdr:nvSpPr>
      <xdr:spPr bwMode="auto">
        <a:xfrm>
          <a:off x="4254500" y="631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160512</xdr:rowOff>
    </xdr:from>
    <xdr:ext cx="762000" cy="259045"/>
    <xdr:sp macro="" textlink="">
      <xdr:nvSpPr>
        <xdr:cNvPr id="137" name="テキスト ボックス 136"/>
        <xdr:cNvSpPr txBox="1"/>
      </xdr:nvSpPr>
      <xdr:spPr>
        <a:xfrm>
          <a:off x="3924300" y="608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74959</xdr:rowOff>
    </xdr:from>
    <xdr:to>
      <xdr:col>3</xdr:col>
      <xdr:colOff>257175</xdr:colOff>
      <xdr:row>34</xdr:row>
      <xdr:rowOff>176559</xdr:rowOff>
    </xdr:to>
    <xdr:sp macro="" textlink="">
      <xdr:nvSpPr>
        <xdr:cNvPr id="138" name="円/楕円 137"/>
        <xdr:cNvSpPr/>
      </xdr:nvSpPr>
      <xdr:spPr bwMode="auto">
        <a:xfrm>
          <a:off x="3556000" y="634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186736</xdr:rowOff>
    </xdr:from>
    <xdr:ext cx="762000" cy="259045"/>
    <xdr:sp macro="" textlink="">
      <xdr:nvSpPr>
        <xdr:cNvPr id="139" name="テキスト ボックス 138"/>
        <xdr:cNvSpPr txBox="1"/>
      </xdr:nvSpPr>
      <xdr:spPr>
        <a:xfrm>
          <a:off x="3225800" y="611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12878</xdr:rowOff>
    </xdr:from>
    <xdr:to>
      <xdr:col>2</xdr:col>
      <xdr:colOff>692150</xdr:colOff>
      <xdr:row>34</xdr:row>
      <xdr:rowOff>114478</xdr:rowOff>
    </xdr:to>
    <xdr:sp macro="" textlink="">
      <xdr:nvSpPr>
        <xdr:cNvPr id="140" name="円/楕円 139"/>
        <xdr:cNvSpPr/>
      </xdr:nvSpPr>
      <xdr:spPr bwMode="auto">
        <a:xfrm>
          <a:off x="2857500" y="628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124655</xdr:rowOff>
    </xdr:from>
    <xdr:ext cx="762000" cy="259045"/>
    <xdr:sp macro="" textlink="">
      <xdr:nvSpPr>
        <xdr:cNvPr id="141" name="テキスト ボックス 140"/>
        <xdr:cNvSpPr txBox="1"/>
      </xdr:nvSpPr>
      <xdr:spPr>
        <a:xfrm>
          <a:off x="2527300" y="60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54,222
53,608
92.49
23,158,656
22,367,371
730,612
13,548,139
21,937,542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27343</xdr:rowOff>
    </xdr:from>
    <xdr:to>
      <xdr:col>6</xdr:col>
      <xdr:colOff>511175</xdr:colOff>
      <xdr:row>32</xdr:row>
      <xdr:rowOff>112131</xdr:rowOff>
    </xdr:to>
    <xdr:cxnSp macro="">
      <xdr:nvCxnSpPr>
        <xdr:cNvPr id="59" name="直線コネクタ 58"/>
        <xdr:cNvCxnSpPr/>
      </xdr:nvCxnSpPr>
      <xdr:spPr>
        <a:xfrm>
          <a:off x="3797300" y="5513743"/>
          <a:ext cx="838200" cy="8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164480</xdr:rowOff>
    </xdr:from>
    <xdr:to>
      <xdr:col>5</xdr:col>
      <xdr:colOff>358775</xdr:colOff>
      <xdr:row>32</xdr:row>
      <xdr:rowOff>27343</xdr:rowOff>
    </xdr:to>
    <xdr:cxnSp macro="">
      <xdr:nvCxnSpPr>
        <xdr:cNvPr id="62" name="直線コネクタ 61"/>
        <xdr:cNvCxnSpPr/>
      </xdr:nvCxnSpPr>
      <xdr:spPr>
        <a:xfrm>
          <a:off x="2908300" y="5479430"/>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59439</xdr:rowOff>
    </xdr:from>
    <xdr:to>
      <xdr:col>4</xdr:col>
      <xdr:colOff>155575</xdr:colOff>
      <xdr:row>31</xdr:row>
      <xdr:rowOff>164480</xdr:rowOff>
    </xdr:to>
    <xdr:cxnSp macro="">
      <xdr:nvCxnSpPr>
        <xdr:cNvPr id="65" name="直線コネクタ 64"/>
        <xdr:cNvCxnSpPr/>
      </xdr:nvCxnSpPr>
      <xdr:spPr>
        <a:xfrm>
          <a:off x="2019300" y="5374389"/>
          <a:ext cx="889000" cy="10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59439</xdr:rowOff>
    </xdr:from>
    <xdr:to>
      <xdr:col>2</xdr:col>
      <xdr:colOff>638175</xdr:colOff>
      <xdr:row>31</xdr:row>
      <xdr:rowOff>126898</xdr:rowOff>
    </xdr:to>
    <xdr:cxnSp macro="">
      <xdr:nvCxnSpPr>
        <xdr:cNvPr id="68" name="直線コネクタ 67"/>
        <xdr:cNvCxnSpPr/>
      </xdr:nvCxnSpPr>
      <xdr:spPr>
        <a:xfrm flipV="1">
          <a:off x="1130300" y="5374389"/>
          <a:ext cx="889000" cy="6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61331</xdr:rowOff>
    </xdr:from>
    <xdr:to>
      <xdr:col>6</xdr:col>
      <xdr:colOff>561975</xdr:colOff>
      <xdr:row>32</xdr:row>
      <xdr:rowOff>162931</xdr:rowOff>
    </xdr:to>
    <xdr:sp macro="" textlink="">
      <xdr:nvSpPr>
        <xdr:cNvPr id="78" name="円/楕円 77"/>
        <xdr:cNvSpPr/>
      </xdr:nvSpPr>
      <xdr:spPr>
        <a:xfrm>
          <a:off x="4584700" y="55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84208</xdr:rowOff>
    </xdr:from>
    <xdr:ext cx="534377" cy="259045"/>
    <xdr:sp macro="" textlink="">
      <xdr:nvSpPr>
        <xdr:cNvPr id="79" name="人件費該当値テキスト"/>
        <xdr:cNvSpPr txBox="1"/>
      </xdr:nvSpPr>
      <xdr:spPr>
        <a:xfrm>
          <a:off x="4686300" y="539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86,206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147993</xdr:rowOff>
    </xdr:from>
    <xdr:to>
      <xdr:col>5</xdr:col>
      <xdr:colOff>409575</xdr:colOff>
      <xdr:row>32</xdr:row>
      <xdr:rowOff>78143</xdr:rowOff>
    </xdr:to>
    <xdr:sp macro="" textlink="">
      <xdr:nvSpPr>
        <xdr:cNvPr id="80" name="円/楕円 79"/>
        <xdr:cNvSpPr/>
      </xdr:nvSpPr>
      <xdr:spPr>
        <a:xfrm>
          <a:off x="3746500" y="54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94670</xdr:rowOff>
    </xdr:from>
    <xdr:ext cx="534377" cy="259045"/>
    <xdr:sp macro="" textlink="">
      <xdr:nvSpPr>
        <xdr:cNvPr id="81" name="テキスト ボックス 80"/>
        <xdr:cNvSpPr txBox="1"/>
      </xdr:nvSpPr>
      <xdr:spPr>
        <a:xfrm>
          <a:off x="3530111" y="523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89,915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113680</xdr:rowOff>
    </xdr:from>
    <xdr:to>
      <xdr:col>4</xdr:col>
      <xdr:colOff>206375</xdr:colOff>
      <xdr:row>32</xdr:row>
      <xdr:rowOff>43830</xdr:rowOff>
    </xdr:to>
    <xdr:sp macro="" textlink="">
      <xdr:nvSpPr>
        <xdr:cNvPr id="82" name="円/楕円 81"/>
        <xdr:cNvSpPr/>
      </xdr:nvSpPr>
      <xdr:spPr>
        <a:xfrm>
          <a:off x="2857500" y="54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60357</xdr:rowOff>
    </xdr:from>
    <xdr:ext cx="534377" cy="259045"/>
    <xdr:sp macro="" textlink="">
      <xdr:nvSpPr>
        <xdr:cNvPr id="83" name="テキスト ボックス 82"/>
        <xdr:cNvSpPr txBox="1"/>
      </xdr:nvSpPr>
      <xdr:spPr>
        <a:xfrm>
          <a:off x="2641111" y="52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91,416</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8639</xdr:rowOff>
    </xdr:from>
    <xdr:to>
      <xdr:col>3</xdr:col>
      <xdr:colOff>3175</xdr:colOff>
      <xdr:row>31</xdr:row>
      <xdr:rowOff>110239</xdr:rowOff>
    </xdr:to>
    <xdr:sp macro="" textlink="">
      <xdr:nvSpPr>
        <xdr:cNvPr id="84" name="円/楕円 83"/>
        <xdr:cNvSpPr/>
      </xdr:nvSpPr>
      <xdr:spPr>
        <a:xfrm>
          <a:off x="1968500" y="532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126766</xdr:rowOff>
    </xdr:from>
    <xdr:ext cx="534377" cy="259045"/>
    <xdr:sp macro="" textlink="">
      <xdr:nvSpPr>
        <xdr:cNvPr id="85" name="テキスト ボックス 84"/>
        <xdr:cNvSpPr txBox="1"/>
      </xdr:nvSpPr>
      <xdr:spPr>
        <a:xfrm>
          <a:off x="1752111" y="50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76098</xdr:rowOff>
    </xdr:from>
    <xdr:to>
      <xdr:col>1</xdr:col>
      <xdr:colOff>485775</xdr:colOff>
      <xdr:row>32</xdr:row>
      <xdr:rowOff>6248</xdr:rowOff>
    </xdr:to>
    <xdr:sp macro="" textlink="">
      <xdr:nvSpPr>
        <xdr:cNvPr id="86" name="円/楕円 85"/>
        <xdr:cNvSpPr/>
      </xdr:nvSpPr>
      <xdr:spPr>
        <a:xfrm>
          <a:off x="10795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22775</xdr:rowOff>
    </xdr:from>
    <xdr:ext cx="534377" cy="259045"/>
    <xdr:sp macro="" textlink="">
      <xdr:nvSpPr>
        <xdr:cNvPr id="87" name="テキスト ボックス 86"/>
        <xdr:cNvSpPr txBox="1"/>
      </xdr:nvSpPr>
      <xdr:spPr>
        <a:xfrm>
          <a:off x="863111" y="51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24495</xdr:rowOff>
    </xdr:from>
    <xdr:to>
      <xdr:col>6</xdr:col>
      <xdr:colOff>511175</xdr:colOff>
      <xdr:row>59</xdr:row>
      <xdr:rowOff>28919</xdr:rowOff>
    </xdr:to>
    <xdr:cxnSp macro="">
      <xdr:nvCxnSpPr>
        <xdr:cNvPr id="118" name="直線コネクタ 117"/>
        <xdr:cNvCxnSpPr/>
      </xdr:nvCxnSpPr>
      <xdr:spPr>
        <a:xfrm flipV="1">
          <a:off x="3797300" y="10140045"/>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28919</xdr:rowOff>
    </xdr:from>
    <xdr:to>
      <xdr:col>5</xdr:col>
      <xdr:colOff>358775</xdr:colOff>
      <xdr:row>59</xdr:row>
      <xdr:rowOff>31899</xdr:rowOff>
    </xdr:to>
    <xdr:cxnSp macro="">
      <xdr:nvCxnSpPr>
        <xdr:cNvPr id="121" name="直線コネクタ 120"/>
        <xdr:cNvCxnSpPr/>
      </xdr:nvCxnSpPr>
      <xdr:spPr>
        <a:xfrm flipV="1">
          <a:off x="2908300" y="10144469"/>
          <a:ext cx="889000" cy="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139845</xdr:rowOff>
    </xdr:from>
    <xdr:to>
      <xdr:col>5</xdr:col>
      <xdr:colOff>409575</xdr:colOff>
      <xdr:row>59</xdr:row>
      <xdr:rowOff>69995</xdr:rowOff>
    </xdr:to>
    <xdr:sp macro="" textlink="">
      <xdr:nvSpPr>
        <xdr:cNvPr id="122" name="フローチャート : 判断 121"/>
        <xdr:cNvSpPr/>
      </xdr:nvSpPr>
      <xdr:spPr>
        <a:xfrm>
          <a:off x="3746500" y="1008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86522</xdr:rowOff>
    </xdr:from>
    <xdr:ext cx="534377" cy="259045"/>
    <xdr:sp macro="" textlink="">
      <xdr:nvSpPr>
        <xdr:cNvPr id="123" name="テキスト ボックス 122"/>
        <xdr:cNvSpPr txBox="1"/>
      </xdr:nvSpPr>
      <xdr:spPr>
        <a:xfrm>
          <a:off x="3530111" y="98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31899</xdr:rowOff>
    </xdr:from>
    <xdr:to>
      <xdr:col>4</xdr:col>
      <xdr:colOff>155575</xdr:colOff>
      <xdr:row>59</xdr:row>
      <xdr:rowOff>35200</xdr:rowOff>
    </xdr:to>
    <xdr:cxnSp macro="">
      <xdr:nvCxnSpPr>
        <xdr:cNvPr id="124" name="直線コネクタ 123"/>
        <xdr:cNvCxnSpPr/>
      </xdr:nvCxnSpPr>
      <xdr:spPr>
        <a:xfrm flipV="1">
          <a:off x="2019300" y="10147449"/>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35200</xdr:rowOff>
    </xdr:from>
    <xdr:to>
      <xdr:col>2</xdr:col>
      <xdr:colOff>638175</xdr:colOff>
      <xdr:row>59</xdr:row>
      <xdr:rowOff>37176</xdr:rowOff>
    </xdr:to>
    <xdr:cxnSp macro="">
      <xdr:nvCxnSpPr>
        <xdr:cNvPr id="127" name="直線コネクタ 126"/>
        <xdr:cNvCxnSpPr/>
      </xdr:nvCxnSpPr>
      <xdr:spPr>
        <a:xfrm flipV="1">
          <a:off x="1130300" y="10150750"/>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145145</xdr:rowOff>
    </xdr:from>
    <xdr:to>
      <xdr:col>6</xdr:col>
      <xdr:colOff>561975</xdr:colOff>
      <xdr:row>59</xdr:row>
      <xdr:rowOff>75295</xdr:rowOff>
    </xdr:to>
    <xdr:sp macro="" textlink="">
      <xdr:nvSpPr>
        <xdr:cNvPr id="137" name="円/楕円 136"/>
        <xdr:cNvSpPr/>
      </xdr:nvSpPr>
      <xdr:spPr>
        <a:xfrm>
          <a:off x="4584700" y="1008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149569</xdr:rowOff>
    </xdr:from>
    <xdr:to>
      <xdr:col>5</xdr:col>
      <xdr:colOff>409575</xdr:colOff>
      <xdr:row>59</xdr:row>
      <xdr:rowOff>79719</xdr:rowOff>
    </xdr:to>
    <xdr:sp macro="" textlink="">
      <xdr:nvSpPr>
        <xdr:cNvPr id="139" name="円/楕円 138"/>
        <xdr:cNvSpPr/>
      </xdr:nvSpPr>
      <xdr:spPr>
        <a:xfrm>
          <a:off x="3746500" y="100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70846</xdr:rowOff>
    </xdr:from>
    <xdr:ext cx="534377" cy="259045"/>
    <xdr:sp macro="" textlink="">
      <xdr:nvSpPr>
        <xdr:cNvPr id="140" name="テキスト ボックス 139"/>
        <xdr:cNvSpPr txBox="1"/>
      </xdr:nvSpPr>
      <xdr:spPr>
        <a:xfrm>
          <a:off x="3530111" y="101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152549</xdr:rowOff>
    </xdr:from>
    <xdr:to>
      <xdr:col>4</xdr:col>
      <xdr:colOff>206375</xdr:colOff>
      <xdr:row>59</xdr:row>
      <xdr:rowOff>82699</xdr:rowOff>
    </xdr:to>
    <xdr:sp macro="" textlink="">
      <xdr:nvSpPr>
        <xdr:cNvPr id="141" name="円/楕円 140"/>
        <xdr:cNvSpPr/>
      </xdr:nvSpPr>
      <xdr:spPr>
        <a:xfrm>
          <a:off x="2857500" y="100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73826</xdr:rowOff>
    </xdr:from>
    <xdr:ext cx="534377" cy="259045"/>
    <xdr:sp macro="" textlink="">
      <xdr:nvSpPr>
        <xdr:cNvPr id="142" name="テキスト ボックス 141"/>
        <xdr:cNvSpPr txBox="1"/>
      </xdr:nvSpPr>
      <xdr:spPr>
        <a:xfrm>
          <a:off x="2641111" y="1018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155850</xdr:rowOff>
    </xdr:from>
    <xdr:to>
      <xdr:col>3</xdr:col>
      <xdr:colOff>3175</xdr:colOff>
      <xdr:row>59</xdr:row>
      <xdr:rowOff>86000</xdr:rowOff>
    </xdr:to>
    <xdr:sp macro="" textlink="">
      <xdr:nvSpPr>
        <xdr:cNvPr id="143" name="円/楕円 142"/>
        <xdr:cNvSpPr/>
      </xdr:nvSpPr>
      <xdr:spPr>
        <a:xfrm>
          <a:off x="1968500" y="100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77127</xdr:rowOff>
    </xdr:from>
    <xdr:ext cx="534377" cy="259045"/>
    <xdr:sp macro="" textlink="">
      <xdr:nvSpPr>
        <xdr:cNvPr id="144" name="テキスト ボックス 143"/>
        <xdr:cNvSpPr txBox="1"/>
      </xdr:nvSpPr>
      <xdr:spPr>
        <a:xfrm>
          <a:off x="1752111" y="101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157826</xdr:rowOff>
    </xdr:from>
    <xdr:to>
      <xdr:col>1</xdr:col>
      <xdr:colOff>485775</xdr:colOff>
      <xdr:row>59</xdr:row>
      <xdr:rowOff>87976</xdr:rowOff>
    </xdr:to>
    <xdr:sp macro="" textlink="">
      <xdr:nvSpPr>
        <xdr:cNvPr id="145" name="円/楕円 144"/>
        <xdr:cNvSpPr/>
      </xdr:nvSpPr>
      <xdr:spPr>
        <a:xfrm>
          <a:off x="1079500" y="1010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79103</xdr:rowOff>
    </xdr:from>
    <xdr:ext cx="534377" cy="259045"/>
    <xdr:sp macro="" textlink="">
      <xdr:nvSpPr>
        <xdr:cNvPr id="146" name="テキスト ボックス 145"/>
        <xdr:cNvSpPr txBox="1"/>
      </xdr:nvSpPr>
      <xdr:spPr>
        <a:xfrm>
          <a:off x="863111" y="10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43362</xdr:rowOff>
    </xdr:from>
    <xdr:to>
      <xdr:col>6</xdr:col>
      <xdr:colOff>511175</xdr:colOff>
      <xdr:row>77</xdr:row>
      <xdr:rowOff>77978</xdr:rowOff>
    </xdr:to>
    <xdr:cxnSp macro="">
      <xdr:nvCxnSpPr>
        <xdr:cNvPr id="177" name="直線コネクタ 176"/>
        <xdr:cNvCxnSpPr/>
      </xdr:nvCxnSpPr>
      <xdr:spPr>
        <a:xfrm>
          <a:off x="3797300" y="13245012"/>
          <a:ext cx="838200" cy="3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43362</xdr:rowOff>
    </xdr:from>
    <xdr:to>
      <xdr:col>5</xdr:col>
      <xdr:colOff>358775</xdr:colOff>
      <xdr:row>77</xdr:row>
      <xdr:rowOff>85925</xdr:rowOff>
    </xdr:to>
    <xdr:cxnSp macro="">
      <xdr:nvCxnSpPr>
        <xdr:cNvPr id="180" name="直線コネクタ 179"/>
        <xdr:cNvCxnSpPr/>
      </xdr:nvCxnSpPr>
      <xdr:spPr>
        <a:xfrm flipV="1">
          <a:off x="2908300" y="13245012"/>
          <a:ext cx="889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24022</xdr:rowOff>
    </xdr:from>
    <xdr:to>
      <xdr:col>5</xdr:col>
      <xdr:colOff>409575</xdr:colOff>
      <xdr:row>77</xdr:row>
      <xdr:rowOff>125622</xdr:rowOff>
    </xdr:to>
    <xdr:sp macro="" textlink="">
      <xdr:nvSpPr>
        <xdr:cNvPr id="181" name="フローチャート : 判断 180"/>
        <xdr:cNvSpPr/>
      </xdr:nvSpPr>
      <xdr:spPr>
        <a:xfrm>
          <a:off x="3746500" y="132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116749</xdr:rowOff>
    </xdr:from>
    <xdr:ext cx="469744" cy="259045"/>
    <xdr:sp macro="" textlink="">
      <xdr:nvSpPr>
        <xdr:cNvPr id="182" name="テキスト ボックス 181"/>
        <xdr:cNvSpPr txBox="1"/>
      </xdr:nvSpPr>
      <xdr:spPr>
        <a:xfrm>
          <a:off x="3562427" y="1331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85925</xdr:rowOff>
    </xdr:from>
    <xdr:to>
      <xdr:col>4</xdr:col>
      <xdr:colOff>155575</xdr:colOff>
      <xdr:row>77</xdr:row>
      <xdr:rowOff>91802</xdr:rowOff>
    </xdr:to>
    <xdr:cxnSp macro="">
      <xdr:nvCxnSpPr>
        <xdr:cNvPr id="183" name="直線コネクタ 182"/>
        <xdr:cNvCxnSpPr/>
      </xdr:nvCxnSpPr>
      <xdr:spPr>
        <a:xfrm flipV="1">
          <a:off x="2019300" y="13287575"/>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56752</xdr:rowOff>
    </xdr:from>
    <xdr:to>
      <xdr:col>2</xdr:col>
      <xdr:colOff>638175</xdr:colOff>
      <xdr:row>77</xdr:row>
      <xdr:rowOff>91802</xdr:rowOff>
    </xdr:to>
    <xdr:cxnSp macro="">
      <xdr:nvCxnSpPr>
        <xdr:cNvPr id="186" name="直線コネクタ 185"/>
        <xdr:cNvCxnSpPr/>
      </xdr:nvCxnSpPr>
      <xdr:spPr>
        <a:xfrm>
          <a:off x="1130300" y="13258402"/>
          <a:ext cx="889000" cy="3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27178</xdr:rowOff>
    </xdr:from>
    <xdr:to>
      <xdr:col>6</xdr:col>
      <xdr:colOff>561975</xdr:colOff>
      <xdr:row>77</xdr:row>
      <xdr:rowOff>128778</xdr:rowOff>
    </xdr:to>
    <xdr:sp macro="" textlink="">
      <xdr:nvSpPr>
        <xdr:cNvPr id="196" name="円/楕円 195"/>
        <xdr:cNvSpPr/>
      </xdr:nvSpPr>
      <xdr:spPr>
        <a:xfrm>
          <a:off x="45847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5605</xdr:rowOff>
    </xdr:from>
    <xdr:ext cx="469744" cy="259045"/>
    <xdr:sp macro="" textlink="">
      <xdr:nvSpPr>
        <xdr:cNvPr id="197" name="維持補修費該当値テキスト"/>
        <xdr:cNvSpPr txBox="1"/>
      </xdr:nvSpPr>
      <xdr:spPr>
        <a:xfrm>
          <a:off x="4686300" y="132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164012</xdr:rowOff>
    </xdr:from>
    <xdr:to>
      <xdr:col>5</xdr:col>
      <xdr:colOff>409575</xdr:colOff>
      <xdr:row>77</xdr:row>
      <xdr:rowOff>94162</xdr:rowOff>
    </xdr:to>
    <xdr:sp macro="" textlink="">
      <xdr:nvSpPr>
        <xdr:cNvPr id="198" name="円/楕円 197"/>
        <xdr:cNvSpPr/>
      </xdr:nvSpPr>
      <xdr:spPr>
        <a:xfrm>
          <a:off x="3746500" y="1319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110689</xdr:rowOff>
    </xdr:from>
    <xdr:ext cx="469744" cy="259045"/>
    <xdr:sp macro="" textlink="">
      <xdr:nvSpPr>
        <xdr:cNvPr id="199" name="テキスト ボックス 198"/>
        <xdr:cNvSpPr txBox="1"/>
      </xdr:nvSpPr>
      <xdr:spPr>
        <a:xfrm>
          <a:off x="3562427" y="1296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35125</xdr:rowOff>
    </xdr:from>
    <xdr:to>
      <xdr:col>4</xdr:col>
      <xdr:colOff>206375</xdr:colOff>
      <xdr:row>77</xdr:row>
      <xdr:rowOff>136725</xdr:rowOff>
    </xdr:to>
    <xdr:sp macro="" textlink="">
      <xdr:nvSpPr>
        <xdr:cNvPr id="200" name="円/楕円 199"/>
        <xdr:cNvSpPr/>
      </xdr:nvSpPr>
      <xdr:spPr>
        <a:xfrm>
          <a:off x="2857500" y="132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201" name="テキスト ボックス 200"/>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41002</xdr:rowOff>
    </xdr:from>
    <xdr:to>
      <xdr:col>3</xdr:col>
      <xdr:colOff>3175</xdr:colOff>
      <xdr:row>77</xdr:row>
      <xdr:rowOff>142602</xdr:rowOff>
    </xdr:to>
    <xdr:sp macro="" textlink="">
      <xdr:nvSpPr>
        <xdr:cNvPr id="202" name="円/楕円 201"/>
        <xdr:cNvSpPr/>
      </xdr:nvSpPr>
      <xdr:spPr>
        <a:xfrm>
          <a:off x="1968500" y="132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133729</xdr:rowOff>
    </xdr:from>
    <xdr:ext cx="469744" cy="259045"/>
    <xdr:sp macro="" textlink="">
      <xdr:nvSpPr>
        <xdr:cNvPr id="203" name="テキスト ボックス 202"/>
        <xdr:cNvSpPr txBox="1"/>
      </xdr:nvSpPr>
      <xdr:spPr>
        <a:xfrm>
          <a:off x="1784427" y="1333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5952</xdr:rowOff>
    </xdr:from>
    <xdr:to>
      <xdr:col>1</xdr:col>
      <xdr:colOff>485775</xdr:colOff>
      <xdr:row>77</xdr:row>
      <xdr:rowOff>107552</xdr:rowOff>
    </xdr:to>
    <xdr:sp macro="" textlink="">
      <xdr:nvSpPr>
        <xdr:cNvPr id="204" name="円/楕円 203"/>
        <xdr:cNvSpPr/>
      </xdr:nvSpPr>
      <xdr:spPr>
        <a:xfrm>
          <a:off x="1079500" y="132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98679</xdr:rowOff>
    </xdr:from>
    <xdr:ext cx="469744" cy="259045"/>
    <xdr:sp macro="" textlink="">
      <xdr:nvSpPr>
        <xdr:cNvPr id="205" name="テキスト ボックス 204"/>
        <xdr:cNvSpPr txBox="1"/>
      </xdr:nvSpPr>
      <xdr:spPr>
        <a:xfrm>
          <a:off x="895427" y="1330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97701</xdr:rowOff>
    </xdr:from>
    <xdr:to>
      <xdr:col>6</xdr:col>
      <xdr:colOff>511175</xdr:colOff>
      <xdr:row>94</xdr:row>
      <xdr:rowOff>127597</xdr:rowOff>
    </xdr:to>
    <xdr:cxnSp macro="">
      <xdr:nvCxnSpPr>
        <xdr:cNvPr id="235" name="直線コネクタ 234"/>
        <xdr:cNvCxnSpPr/>
      </xdr:nvCxnSpPr>
      <xdr:spPr>
        <a:xfrm flipV="1">
          <a:off x="3797300" y="16214001"/>
          <a:ext cx="8382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127597</xdr:rowOff>
    </xdr:from>
    <xdr:to>
      <xdr:col>5</xdr:col>
      <xdr:colOff>358775</xdr:colOff>
      <xdr:row>94</xdr:row>
      <xdr:rowOff>169151</xdr:rowOff>
    </xdr:to>
    <xdr:cxnSp macro="">
      <xdr:nvCxnSpPr>
        <xdr:cNvPr id="238" name="直線コネクタ 237"/>
        <xdr:cNvCxnSpPr/>
      </xdr:nvCxnSpPr>
      <xdr:spPr>
        <a:xfrm flipV="1">
          <a:off x="2908300" y="16243897"/>
          <a:ext cx="8890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143790</xdr:rowOff>
    </xdr:from>
    <xdr:to>
      <xdr:col>5</xdr:col>
      <xdr:colOff>409575</xdr:colOff>
      <xdr:row>95</xdr:row>
      <xdr:rowOff>73940</xdr:rowOff>
    </xdr:to>
    <xdr:sp macro="" textlink="">
      <xdr:nvSpPr>
        <xdr:cNvPr id="239" name="フローチャート : 判断 238"/>
        <xdr:cNvSpPr/>
      </xdr:nvSpPr>
      <xdr:spPr>
        <a:xfrm>
          <a:off x="3746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65067</xdr:rowOff>
    </xdr:from>
    <xdr:ext cx="534377" cy="259045"/>
    <xdr:sp macro="" textlink="">
      <xdr:nvSpPr>
        <xdr:cNvPr id="240" name="テキスト ボックス 239"/>
        <xdr:cNvSpPr txBox="1"/>
      </xdr:nvSpPr>
      <xdr:spPr>
        <a:xfrm>
          <a:off x="3530111" y="163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169151</xdr:rowOff>
    </xdr:from>
    <xdr:to>
      <xdr:col>4</xdr:col>
      <xdr:colOff>155575</xdr:colOff>
      <xdr:row>95</xdr:row>
      <xdr:rowOff>77685</xdr:rowOff>
    </xdr:to>
    <xdr:cxnSp macro="">
      <xdr:nvCxnSpPr>
        <xdr:cNvPr id="241" name="直線コネクタ 240"/>
        <xdr:cNvCxnSpPr/>
      </xdr:nvCxnSpPr>
      <xdr:spPr>
        <a:xfrm flipV="1">
          <a:off x="2019300" y="16285451"/>
          <a:ext cx="889000" cy="7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116628</xdr:rowOff>
    </xdr:from>
    <xdr:ext cx="534377" cy="259045"/>
    <xdr:sp macro="" textlink="">
      <xdr:nvSpPr>
        <xdr:cNvPr id="243" name="テキスト ボックス 242"/>
        <xdr:cNvSpPr txBox="1"/>
      </xdr:nvSpPr>
      <xdr:spPr>
        <a:xfrm>
          <a:off x="2641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70155</xdr:rowOff>
    </xdr:from>
    <xdr:to>
      <xdr:col>2</xdr:col>
      <xdr:colOff>638175</xdr:colOff>
      <xdr:row>95</xdr:row>
      <xdr:rowOff>77685</xdr:rowOff>
    </xdr:to>
    <xdr:cxnSp macro="">
      <xdr:nvCxnSpPr>
        <xdr:cNvPr id="244" name="直線コネクタ 243"/>
        <xdr:cNvCxnSpPr/>
      </xdr:nvCxnSpPr>
      <xdr:spPr>
        <a:xfrm>
          <a:off x="1130300" y="16357905"/>
          <a:ext cx="889000" cy="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22979</xdr:rowOff>
    </xdr:from>
    <xdr:ext cx="534377" cy="259045"/>
    <xdr:sp macro="" textlink="">
      <xdr:nvSpPr>
        <xdr:cNvPr id="246" name="テキスト ボックス 245"/>
        <xdr:cNvSpPr txBox="1"/>
      </xdr:nvSpPr>
      <xdr:spPr>
        <a:xfrm>
          <a:off x="1752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41927</xdr:rowOff>
    </xdr:from>
    <xdr:ext cx="534377" cy="259045"/>
    <xdr:sp macro="" textlink="">
      <xdr:nvSpPr>
        <xdr:cNvPr id="248" name="テキスト ボックス 247"/>
        <xdr:cNvSpPr txBox="1"/>
      </xdr:nvSpPr>
      <xdr:spPr>
        <a:xfrm>
          <a:off x="863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46901</xdr:rowOff>
    </xdr:from>
    <xdr:to>
      <xdr:col>6</xdr:col>
      <xdr:colOff>561975</xdr:colOff>
      <xdr:row>94</xdr:row>
      <xdr:rowOff>148501</xdr:rowOff>
    </xdr:to>
    <xdr:sp macro="" textlink="">
      <xdr:nvSpPr>
        <xdr:cNvPr id="254" name="円/楕円 253"/>
        <xdr:cNvSpPr/>
      </xdr:nvSpPr>
      <xdr:spPr>
        <a:xfrm>
          <a:off x="4584700" y="1616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69778</xdr:rowOff>
    </xdr:from>
    <xdr:ext cx="534377" cy="259045"/>
    <xdr:sp macro="" textlink="">
      <xdr:nvSpPr>
        <xdr:cNvPr id="255" name="扶助費該当値テキスト"/>
        <xdr:cNvSpPr txBox="1"/>
      </xdr:nvSpPr>
      <xdr:spPr>
        <a:xfrm>
          <a:off x="4686300" y="1601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93,307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76797</xdr:rowOff>
    </xdr:from>
    <xdr:to>
      <xdr:col>5</xdr:col>
      <xdr:colOff>409575</xdr:colOff>
      <xdr:row>95</xdr:row>
      <xdr:rowOff>6947</xdr:rowOff>
    </xdr:to>
    <xdr:sp macro="" textlink="">
      <xdr:nvSpPr>
        <xdr:cNvPr id="256" name="円/楕円 255"/>
        <xdr:cNvSpPr/>
      </xdr:nvSpPr>
      <xdr:spPr>
        <a:xfrm>
          <a:off x="3746500" y="161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23474</xdr:rowOff>
    </xdr:from>
    <xdr:ext cx="534377" cy="259045"/>
    <xdr:sp macro="" textlink="">
      <xdr:nvSpPr>
        <xdr:cNvPr id="257" name="テキスト ボックス 256"/>
        <xdr:cNvSpPr txBox="1"/>
      </xdr:nvSpPr>
      <xdr:spPr>
        <a:xfrm>
          <a:off x="3530111" y="159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90,953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118351</xdr:rowOff>
    </xdr:from>
    <xdr:to>
      <xdr:col>4</xdr:col>
      <xdr:colOff>206375</xdr:colOff>
      <xdr:row>95</xdr:row>
      <xdr:rowOff>48501</xdr:rowOff>
    </xdr:to>
    <xdr:sp macro="" textlink="">
      <xdr:nvSpPr>
        <xdr:cNvPr id="258" name="円/楕円 257"/>
        <xdr:cNvSpPr/>
      </xdr:nvSpPr>
      <xdr:spPr>
        <a:xfrm>
          <a:off x="2857500" y="162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65028</xdr:rowOff>
    </xdr:from>
    <xdr:ext cx="534377" cy="259045"/>
    <xdr:sp macro="" textlink="">
      <xdr:nvSpPr>
        <xdr:cNvPr id="259" name="テキスト ボックス 258"/>
        <xdr:cNvSpPr txBox="1"/>
      </xdr:nvSpPr>
      <xdr:spPr>
        <a:xfrm>
          <a:off x="2641111" y="1600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87,681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26885</xdr:rowOff>
    </xdr:from>
    <xdr:to>
      <xdr:col>3</xdr:col>
      <xdr:colOff>3175</xdr:colOff>
      <xdr:row>95</xdr:row>
      <xdr:rowOff>128485</xdr:rowOff>
    </xdr:to>
    <xdr:sp macro="" textlink="">
      <xdr:nvSpPr>
        <xdr:cNvPr id="260" name="円/楕円 259"/>
        <xdr:cNvSpPr/>
      </xdr:nvSpPr>
      <xdr:spPr>
        <a:xfrm>
          <a:off x="1968500" y="163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145012</xdr:rowOff>
    </xdr:from>
    <xdr:ext cx="534377" cy="259045"/>
    <xdr:sp macro="" textlink="">
      <xdr:nvSpPr>
        <xdr:cNvPr id="261" name="テキスト ボックス 260"/>
        <xdr:cNvSpPr txBox="1"/>
      </xdr:nvSpPr>
      <xdr:spPr>
        <a:xfrm>
          <a:off x="1752111" y="160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81,383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19355</xdr:rowOff>
    </xdr:from>
    <xdr:to>
      <xdr:col>1</xdr:col>
      <xdr:colOff>485775</xdr:colOff>
      <xdr:row>95</xdr:row>
      <xdr:rowOff>120955</xdr:rowOff>
    </xdr:to>
    <xdr:sp macro="" textlink="">
      <xdr:nvSpPr>
        <xdr:cNvPr id="262" name="円/楕円 261"/>
        <xdr:cNvSpPr/>
      </xdr:nvSpPr>
      <xdr:spPr>
        <a:xfrm>
          <a:off x="1079500" y="163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137482</xdr:rowOff>
    </xdr:from>
    <xdr:ext cx="534377" cy="259045"/>
    <xdr:sp macro="" textlink="">
      <xdr:nvSpPr>
        <xdr:cNvPr id="263" name="テキスト ボックス 262"/>
        <xdr:cNvSpPr txBox="1"/>
      </xdr:nvSpPr>
      <xdr:spPr>
        <a:xfrm>
          <a:off x="863111" y="160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29312</xdr:rowOff>
    </xdr:from>
    <xdr:to>
      <xdr:col>15</xdr:col>
      <xdr:colOff>180975</xdr:colOff>
      <xdr:row>37</xdr:row>
      <xdr:rowOff>30074</xdr:rowOff>
    </xdr:to>
    <xdr:cxnSp macro="">
      <xdr:nvCxnSpPr>
        <xdr:cNvPr id="292" name="直線コネクタ 291"/>
        <xdr:cNvCxnSpPr/>
      </xdr:nvCxnSpPr>
      <xdr:spPr>
        <a:xfrm flipV="1">
          <a:off x="9639300" y="637296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3124</xdr:rowOff>
    </xdr:from>
    <xdr:to>
      <xdr:col>14</xdr:col>
      <xdr:colOff>28575</xdr:colOff>
      <xdr:row>37</xdr:row>
      <xdr:rowOff>30074</xdr:rowOff>
    </xdr:to>
    <xdr:cxnSp macro="">
      <xdr:nvCxnSpPr>
        <xdr:cNvPr id="295" name="直線コネクタ 294"/>
        <xdr:cNvCxnSpPr/>
      </xdr:nvCxnSpPr>
      <xdr:spPr>
        <a:xfrm>
          <a:off x="8750300" y="6346774"/>
          <a:ext cx="889000" cy="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6" name="フローチャート : 判断 295"/>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153738</xdr:rowOff>
    </xdr:from>
    <xdr:ext cx="534377" cy="259045"/>
    <xdr:sp macro="" textlink="">
      <xdr:nvSpPr>
        <xdr:cNvPr id="297" name="テキスト ボックス 296"/>
        <xdr:cNvSpPr txBox="1"/>
      </xdr:nvSpPr>
      <xdr:spPr>
        <a:xfrm>
          <a:off x="9372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3124</xdr:rowOff>
    </xdr:from>
    <xdr:to>
      <xdr:col>12</xdr:col>
      <xdr:colOff>511175</xdr:colOff>
      <xdr:row>37</xdr:row>
      <xdr:rowOff>45771</xdr:rowOff>
    </xdr:to>
    <xdr:cxnSp macro="">
      <xdr:nvCxnSpPr>
        <xdr:cNvPr id="298" name="直線コネクタ 297"/>
        <xdr:cNvCxnSpPr/>
      </xdr:nvCxnSpPr>
      <xdr:spPr>
        <a:xfrm flipV="1">
          <a:off x="7861300" y="6346774"/>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43497</xdr:rowOff>
    </xdr:from>
    <xdr:to>
      <xdr:col>11</xdr:col>
      <xdr:colOff>307975</xdr:colOff>
      <xdr:row>37</xdr:row>
      <xdr:rowOff>45771</xdr:rowOff>
    </xdr:to>
    <xdr:cxnSp macro="">
      <xdr:nvCxnSpPr>
        <xdr:cNvPr id="301" name="直線コネクタ 300"/>
        <xdr:cNvCxnSpPr/>
      </xdr:nvCxnSpPr>
      <xdr:spPr>
        <a:xfrm>
          <a:off x="6972300" y="6387147"/>
          <a:ext cx="889000" cy="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149962</xdr:rowOff>
    </xdr:from>
    <xdr:to>
      <xdr:col>15</xdr:col>
      <xdr:colOff>231775</xdr:colOff>
      <xdr:row>37</xdr:row>
      <xdr:rowOff>80112</xdr:rowOff>
    </xdr:to>
    <xdr:sp macro="" textlink="">
      <xdr:nvSpPr>
        <xdr:cNvPr id="311" name="円/楕円 310"/>
        <xdr:cNvSpPr/>
      </xdr:nvSpPr>
      <xdr:spPr>
        <a:xfrm>
          <a:off x="10426700" y="63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128389</xdr:rowOff>
    </xdr:from>
    <xdr:ext cx="534377" cy="259045"/>
    <xdr:sp macro="" textlink="">
      <xdr:nvSpPr>
        <xdr:cNvPr id="312" name="補助費等該当値テキスト"/>
        <xdr:cNvSpPr txBox="1"/>
      </xdr:nvSpPr>
      <xdr:spPr>
        <a:xfrm>
          <a:off x="10528300" y="63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150724</xdr:rowOff>
    </xdr:from>
    <xdr:to>
      <xdr:col>14</xdr:col>
      <xdr:colOff>79375</xdr:colOff>
      <xdr:row>37</xdr:row>
      <xdr:rowOff>80874</xdr:rowOff>
    </xdr:to>
    <xdr:sp macro="" textlink="">
      <xdr:nvSpPr>
        <xdr:cNvPr id="313" name="円/楕円 312"/>
        <xdr:cNvSpPr/>
      </xdr:nvSpPr>
      <xdr:spPr>
        <a:xfrm>
          <a:off x="9588500" y="632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72001</xdr:rowOff>
    </xdr:from>
    <xdr:ext cx="534377" cy="259045"/>
    <xdr:sp macro="" textlink="">
      <xdr:nvSpPr>
        <xdr:cNvPr id="314" name="テキスト ボックス 313"/>
        <xdr:cNvSpPr txBox="1"/>
      </xdr:nvSpPr>
      <xdr:spPr>
        <a:xfrm>
          <a:off x="9372111" y="641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123774</xdr:rowOff>
    </xdr:from>
    <xdr:to>
      <xdr:col>12</xdr:col>
      <xdr:colOff>561975</xdr:colOff>
      <xdr:row>37</xdr:row>
      <xdr:rowOff>53924</xdr:rowOff>
    </xdr:to>
    <xdr:sp macro="" textlink="">
      <xdr:nvSpPr>
        <xdr:cNvPr id="315" name="円/楕円 314"/>
        <xdr:cNvSpPr/>
      </xdr:nvSpPr>
      <xdr:spPr>
        <a:xfrm>
          <a:off x="8699500" y="62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45051</xdr:rowOff>
    </xdr:from>
    <xdr:ext cx="534377" cy="259045"/>
    <xdr:sp macro="" textlink="">
      <xdr:nvSpPr>
        <xdr:cNvPr id="316" name="テキスト ボックス 315"/>
        <xdr:cNvSpPr txBox="1"/>
      </xdr:nvSpPr>
      <xdr:spPr>
        <a:xfrm>
          <a:off x="8483111" y="63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166421</xdr:rowOff>
    </xdr:from>
    <xdr:to>
      <xdr:col>11</xdr:col>
      <xdr:colOff>358775</xdr:colOff>
      <xdr:row>37</xdr:row>
      <xdr:rowOff>96571</xdr:rowOff>
    </xdr:to>
    <xdr:sp macro="" textlink="">
      <xdr:nvSpPr>
        <xdr:cNvPr id="317" name="円/楕円 316"/>
        <xdr:cNvSpPr/>
      </xdr:nvSpPr>
      <xdr:spPr>
        <a:xfrm>
          <a:off x="7810500" y="63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87698</xdr:rowOff>
    </xdr:from>
    <xdr:ext cx="534377" cy="259045"/>
    <xdr:sp macro="" textlink="">
      <xdr:nvSpPr>
        <xdr:cNvPr id="318" name="テキスト ボックス 317"/>
        <xdr:cNvSpPr txBox="1"/>
      </xdr:nvSpPr>
      <xdr:spPr>
        <a:xfrm>
          <a:off x="7594111" y="643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164147</xdr:rowOff>
    </xdr:from>
    <xdr:to>
      <xdr:col>10</xdr:col>
      <xdr:colOff>155575</xdr:colOff>
      <xdr:row>37</xdr:row>
      <xdr:rowOff>94297</xdr:rowOff>
    </xdr:to>
    <xdr:sp macro="" textlink="">
      <xdr:nvSpPr>
        <xdr:cNvPr id="319" name="円/楕円 318"/>
        <xdr:cNvSpPr/>
      </xdr:nvSpPr>
      <xdr:spPr>
        <a:xfrm>
          <a:off x="6921500" y="63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85424</xdr:rowOff>
    </xdr:from>
    <xdr:ext cx="534377" cy="259045"/>
    <xdr:sp macro="" textlink="">
      <xdr:nvSpPr>
        <xdr:cNvPr id="320" name="テキスト ボックス 319"/>
        <xdr:cNvSpPr txBox="1"/>
      </xdr:nvSpPr>
      <xdr:spPr>
        <a:xfrm>
          <a:off x="6705111" y="64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40757</xdr:rowOff>
    </xdr:from>
    <xdr:to>
      <xdr:col>15</xdr:col>
      <xdr:colOff>180975</xdr:colOff>
      <xdr:row>59</xdr:row>
      <xdr:rowOff>51075</xdr:rowOff>
    </xdr:to>
    <xdr:cxnSp macro="">
      <xdr:nvCxnSpPr>
        <xdr:cNvPr id="351" name="直線コネクタ 350"/>
        <xdr:cNvCxnSpPr/>
      </xdr:nvCxnSpPr>
      <xdr:spPr>
        <a:xfrm>
          <a:off x="9639300" y="10156307"/>
          <a:ext cx="838200" cy="1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40757</xdr:rowOff>
    </xdr:from>
    <xdr:to>
      <xdr:col>14</xdr:col>
      <xdr:colOff>28575</xdr:colOff>
      <xdr:row>59</xdr:row>
      <xdr:rowOff>64553</xdr:rowOff>
    </xdr:to>
    <xdr:cxnSp macro="">
      <xdr:nvCxnSpPr>
        <xdr:cNvPr id="354" name="直線コネクタ 353"/>
        <xdr:cNvCxnSpPr/>
      </xdr:nvCxnSpPr>
      <xdr:spPr>
        <a:xfrm flipV="1">
          <a:off x="8750300" y="10156307"/>
          <a:ext cx="8890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168063</xdr:rowOff>
    </xdr:from>
    <xdr:to>
      <xdr:col>14</xdr:col>
      <xdr:colOff>79375</xdr:colOff>
      <xdr:row>59</xdr:row>
      <xdr:rowOff>98213</xdr:rowOff>
    </xdr:to>
    <xdr:sp macro="" textlink="">
      <xdr:nvSpPr>
        <xdr:cNvPr id="355" name="フローチャート : 判断 354"/>
        <xdr:cNvSpPr/>
      </xdr:nvSpPr>
      <xdr:spPr>
        <a:xfrm>
          <a:off x="9588500" y="101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89340</xdr:rowOff>
    </xdr:from>
    <xdr:ext cx="534377" cy="259045"/>
    <xdr:sp macro="" textlink="">
      <xdr:nvSpPr>
        <xdr:cNvPr id="356" name="テキスト ボックス 355"/>
        <xdr:cNvSpPr txBox="1"/>
      </xdr:nvSpPr>
      <xdr:spPr>
        <a:xfrm>
          <a:off x="9372111" y="102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55208</xdr:rowOff>
    </xdr:from>
    <xdr:to>
      <xdr:col>12</xdr:col>
      <xdr:colOff>511175</xdr:colOff>
      <xdr:row>59</xdr:row>
      <xdr:rowOff>64553</xdr:rowOff>
    </xdr:to>
    <xdr:cxnSp macro="">
      <xdr:nvCxnSpPr>
        <xdr:cNvPr id="357" name="直線コネクタ 356"/>
        <xdr:cNvCxnSpPr/>
      </xdr:nvCxnSpPr>
      <xdr:spPr>
        <a:xfrm>
          <a:off x="7861300" y="10170758"/>
          <a:ext cx="889000" cy="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50408</xdr:rowOff>
    </xdr:from>
    <xdr:to>
      <xdr:col>11</xdr:col>
      <xdr:colOff>307975</xdr:colOff>
      <xdr:row>59</xdr:row>
      <xdr:rowOff>55208</xdr:rowOff>
    </xdr:to>
    <xdr:cxnSp macro="">
      <xdr:nvCxnSpPr>
        <xdr:cNvPr id="360" name="直線コネクタ 359"/>
        <xdr:cNvCxnSpPr/>
      </xdr:nvCxnSpPr>
      <xdr:spPr>
        <a:xfrm>
          <a:off x="6972300" y="10165958"/>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275</xdr:rowOff>
    </xdr:from>
    <xdr:to>
      <xdr:col>15</xdr:col>
      <xdr:colOff>231775</xdr:colOff>
      <xdr:row>59</xdr:row>
      <xdr:rowOff>101875</xdr:rowOff>
    </xdr:to>
    <xdr:sp macro="" textlink="">
      <xdr:nvSpPr>
        <xdr:cNvPr id="370" name="円/楕円 369"/>
        <xdr:cNvSpPr/>
      </xdr:nvSpPr>
      <xdr:spPr>
        <a:xfrm>
          <a:off x="10426700" y="101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161407</xdr:rowOff>
    </xdr:from>
    <xdr:to>
      <xdr:col>14</xdr:col>
      <xdr:colOff>79375</xdr:colOff>
      <xdr:row>59</xdr:row>
      <xdr:rowOff>91557</xdr:rowOff>
    </xdr:to>
    <xdr:sp macro="" textlink="">
      <xdr:nvSpPr>
        <xdr:cNvPr id="372" name="円/楕円 371"/>
        <xdr:cNvSpPr/>
      </xdr:nvSpPr>
      <xdr:spPr>
        <a:xfrm>
          <a:off x="9588500" y="101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108084</xdr:rowOff>
    </xdr:from>
    <xdr:ext cx="534377" cy="259045"/>
    <xdr:sp macro="" textlink="">
      <xdr:nvSpPr>
        <xdr:cNvPr id="373" name="テキスト ボックス 372"/>
        <xdr:cNvSpPr txBox="1"/>
      </xdr:nvSpPr>
      <xdr:spPr>
        <a:xfrm>
          <a:off x="9372111" y="988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13753</xdr:rowOff>
    </xdr:from>
    <xdr:to>
      <xdr:col>12</xdr:col>
      <xdr:colOff>561975</xdr:colOff>
      <xdr:row>59</xdr:row>
      <xdr:rowOff>115353</xdr:rowOff>
    </xdr:to>
    <xdr:sp macro="" textlink="">
      <xdr:nvSpPr>
        <xdr:cNvPr id="374" name="円/楕円 373"/>
        <xdr:cNvSpPr/>
      </xdr:nvSpPr>
      <xdr:spPr>
        <a:xfrm>
          <a:off x="8699500" y="101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106480</xdr:rowOff>
    </xdr:from>
    <xdr:ext cx="534377" cy="259045"/>
    <xdr:sp macro="" textlink="">
      <xdr:nvSpPr>
        <xdr:cNvPr id="375" name="テキスト ボックス 374"/>
        <xdr:cNvSpPr txBox="1"/>
      </xdr:nvSpPr>
      <xdr:spPr>
        <a:xfrm>
          <a:off x="8483111" y="102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31,533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4408</xdr:rowOff>
    </xdr:from>
    <xdr:to>
      <xdr:col>11</xdr:col>
      <xdr:colOff>358775</xdr:colOff>
      <xdr:row>59</xdr:row>
      <xdr:rowOff>106008</xdr:rowOff>
    </xdr:to>
    <xdr:sp macro="" textlink="">
      <xdr:nvSpPr>
        <xdr:cNvPr id="376" name="円/楕円 375"/>
        <xdr:cNvSpPr/>
      </xdr:nvSpPr>
      <xdr:spPr>
        <a:xfrm>
          <a:off x="7810500" y="101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97135</xdr:rowOff>
    </xdr:from>
    <xdr:ext cx="534377" cy="259045"/>
    <xdr:sp macro="" textlink="">
      <xdr:nvSpPr>
        <xdr:cNvPr id="377" name="テキスト ボックス 376"/>
        <xdr:cNvSpPr txBox="1"/>
      </xdr:nvSpPr>
      <xdr:spPr>
        <a:xfrm>
          <a:off x="7594111" y="102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171058</xdr:rowOff>
    </xdr:from>
    <xdr:to>
      <xdr:col>10</xdr:col>
      <xdr:colOff>155575</xdr:colOff>
      <xdr:row>59</xdr:row>
      <xdr:rowOff>101208</xdr:rowOff>
    </xdr:to>
    <xdr:sp macro="" textlink="">
      <xdr:nvSpPr>
        <xdr:cNvPr id="378" name="円/楕円 377"/>
        <xdr:cNvSpPr/>
      </xdr:nvSpPr>
      <xdr:spPr>
        <a:xfrm>
          <a:off x="6921500" y="101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92335</xdr:rowOff>
    </xdr:from>
    <xdr:ext cx="534377" cy="259045"/>
    <xdr:sp macro="" textlink="">
      <xdr:nvSpPr>
        <xdr:cNvPr id="379" name="テキスト ボックス 378"/>
        <xdr:cNvSpPr txBox="1"/>
      </xdr:nvSpPr>
      <xdr:spPr>
        <a:xfrm>
          <a:off x="6705111" y="102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28715</xdr:rowOff>
    </xdr:from>
    <xdr:to>
      <xdr:col>15</xdr:col>
      <xdr:colOff>180975</xdr:colOff>
      <xdr:row>79</xdr:row>
      <xdr:rowOff>41081</xdr:rowOff>
    </xdr:to>
    <xdr:cxnSp macro="">
      <xdr:nvCxnSpPr>
        <xdr:cNvPr id="408" name="直線コネクタ 407"/>
        <xdr:cNvCxnSpPr/>
      </xdr:nvCxnSpPr>
      <xdr:spPr>
        <a:xfrm>
          <a:off x="9639300" y="13573265"/>
          <a:ext cx="838200" cy="1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28715</xdr:rowOff>
    </xdr:from>
    <xdr:to>
      <xdr:col>14</xdr:col>
      <xdr:colOff>28575</xdr:colOff>
      <xdr:row>79</xdr:row>
      <xdr:rowOff>35133</xdr:rowOff>
    </xdr:to>
    <xdr:cxnSp macro="">
      <xdr:nvCxnSpPr>
        <xdr:cNvPr id="411" name="直線コネクタ 410"/>
        <xdr:cNvCxnSpPr/>
      </xdr:nvCxnSpPr>
      <xdr:spPr>
        <a:xfrm flipV="1">
          <a:off x="8750300" y="13573265"/>
          <a:ext cx="889000" cy="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140129</xdr:rowOff>
    </xdr:from>
    <xdr:to>
      <xdr:col>14</xdr:col>
      <xdr:colOff>79375</xdr:colOff>
      <xdr:row>79</xdr:row>
      <xdr:rowOff>70279</xdr:rowOff>
    </xdr:to>
    <xdr:sp macro="" textlink="">
      <xdr:nvSpPr>
        <xdr:cNvPr id="412" name="フローチャート : 判断 411"/>
        <xdr:cNvSpPr/>
      </xdr:nvSpPr>
      <xdr:spPr>
        <a:xfrm>
          <a:off x="9588500" y="1351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86806</xdr:rowOff>
    </xdr:from>
    <xdr:ext cx="534377" cy="259045"/>
    <xdr:sp macro="" textlink="">
      <xdr:nvSpPr>
        <xdr:cNvPr id="413" name="テキスト ボックス 412"/>
        <xdr:cNvSpPr txBox="1"/>
      </xdr:nvSpPr>
      <xdr:spPr>
        <a:xfrm>
          <a:off x="9372111" y="132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161731</xdr:rowOff>
    </xdr:from>
    <xdr:to>
      <xdr:col>15</xdr:col>
      <xdr:colOff>231775</xdr:colOff>
      <xdr:row>79</xdr:row>
      <xdr:rowOff>91881</xdr:rowOff>
    </xdr:to>
    <xdr:sp macro="" textlink="">
      <xdr:nvSpPr>
        <xdr:cNvPr id="421" name="円/楕円 420"/>
        <xdr:cNvSpPr/>
      </xdr:nvSpPr>
      <xdr:spPr>
        <a:xfrm>
          <a:off x="10426700" y="135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469744" cy="259045"/>
    <xdr:sp macro="" textlink="">
      <xdr:nvSpPr>
        <xdr:cNvPr id="422" name="普通建設事業費 （ うち新規整備　）該当値テキスト"/>
        <xdr:cNvSpPr txBox="1"/>
      </xdr:nvSpPr>
      <xdr:spPr>
        <a:xfrm>
          <a:off x="10528300" y="1349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149365</xdr:rowOff>
    </xdr:from>
    <xdr:to>
      <xdr:col>14</xdr:col>
      <xdr:colOff>79375</xdr:colOff>
      <xdr:row>79</xdr:row>
      <xdr:rowOff>79515</xdr:rowOff>
    </xdr:to>
    <xdr:sp macro="" textlink="">
      <xdr:nvSpPr>
        <xdr:cNvPr id="423" name="円/楕円 422"/>
        <xdr:cNvSpPr/>
      </xdr:nvSpPr>
      <xdr:spPr>
        <a:xfrm>
          <a:off x="9588500" y="135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70642</xdr:rowOff>
    </xdr:from>
    <xdr:ext cx="534377" cy="259045"/>
    <xdr:sp macro="" textlink="">
      <xdr:nvSpPr>
        <xdr:cNvPr id="424" name="テキスト ボックス 423"/>
        <xdr:cNvSpPr txBox="1"/>
      </xdr:nvSpPr>
      <xdr:spPr>
        <a:xfrm>
          <a:off x="9372111" y="1361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155783</xdr:rowOff>
    </xdr:from>
    <xdr:to>
      <xdr:col>12</xdr:col>
      <xdr:colOff>561975</xdr:colOff>
      <xdr:row>79</xdr:row>
      <xdr:rowOff>85933</xdr:rowOff>
    </xdr:to>
    <xdr:sp macro="" textlink="">
      <xdr:nvSpPr>
        <xdr:cNvPr id="425" name="円/楕円 424"/>
        <xdr:cNvSpPr/>
      </xdr:nvSpPr>
      <xdr:spPr>
        <a:xfrm>
          <a:off x="8699500" y="135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77060</xdr:rowOff>
    </xdr:from>
    <xdr:ext cx="469744" cy="259045"/>
    <xdr:sp macro="" textlink="">
      <xdr:nvSpPr>
        <xdr:cNvPr id="426" name="テキスト ボックス 425"/>
        <xdr:cNvSpPr txBox="1"/>
      </xdr:nvSpPr>
      <xdr:spPr>
        <a:xfrm>
          <a:off x="8515427" y="1362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20498</xdr:rowOff>
    </xdr:from>
    <xdr:to>
      <xdr:col>15</xdr:col>
      <xdr:colOff>180975</xdr:colOff>
      <xdr:row>97</xdr:row>
      <xdr:rowOff>35306</xdr:rowOff>
    </xdr:to>
    <xdr:cxnSp macro="">
      <xdr:nvCxnSpPr>
        <xdr:cNvPr id="455" name="直線コネクタ 454"/>
        <xdr:cNvCxnSpPr/>
      </xdr:nvCxnSpPr>
      <xdr:spPr>
        <a:xfrm flipV="1">
          <a:off x="9639300" y="16651148"/>
          <a:ext cx="8382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35306</xdr:rowOff>
    </xdr:from>
    <xdr:to>
      <xdr:col>14</xdr:col>
      <xdr:colOff>28575</xdr:colOff>
      <xdr:row>98</xdr:row>
      <xdr:rowOff>27966</xdr:rowOff>
    </xdr:to>
    <xdr:cxnSp macro="">
      <xdr:nvCxnSpPr>
        <xdr:cNvPr id="458" name="直線コネクタ 457"/>
        <xdr:cNvCxnSpPr/>
      </xdr:nvCxnSpPr>
      <xdr:spPr>
        <a:xfrm flipV="1">
          <a:off x="8750300" y="16665956"/>
          <a:ext cx="889000" cy="16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113258</xdr:rowOff>
    </xdr:from>
    <xdr:to>
      <xdr:col>14</xdr:col>
      <xdr:colOff>79375</xdr:colOff>
      <xdr:row>98</xdr:row>
      <xdr:rowOff>43408</xdr:rowOff>
    </xdr:to>
    <xdr:sp macro="" textlink="">
      <xdr:nvSpPr>
        <xdr:cNvPr id="459" name="フローチャート : 判断 458"/>
        <xdr:cNvSpPr/>
      </xdr:nvSpPr>
      <xdr:spPr>
        <a:xfrm>
          <a:off x="9588500" y="1674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34535</xdr:rowOff>
    </xdr:from>
    <xdr:ext cx="534377" cy="259045"/>
    <xdr:sp macro="" textlink="">
      <xdr:nvSpPr>
        <xdr:cNvPr id="460" name="テキスト ボックス 459"/>
        <xdr:cNvSpPr txBox="1"/>
      </xdr:nvSpPr>
      <xdr:spPr>
        <a:xfrm>
          <a:off x="9372111" y="1683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141148</xdr:rowOff>
    </xdr:from>
    <xdr:to>
      <xdr:col>15</xdr:col>
      <xdr:colOff>231775</xdr:colOff>
      <xdr:row>97</xdr:row>
      <xdr:rowOff>71298</xdr:rowOff>
    </xdr:to>
    <xdr:sp macro="" textlink="">
      <xdr:nvSpPr>
        <xdr:cNvPr id="468" name="円/楕円 467"/>
        <xdr:cNvSpPr/>
      </xdr:nvSpPr>
      <xdr:spPr>
        <a:xfrm>
          <a:off x="10426700" y="166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164025</xdr:rowOff>
    </xdr:from>
    <xdr:ext cx="534377" cy="259045"/>
    <xdr:sp macro="" textlink="">
      <xdr:nvSpPr>
        <xdr:cNvPr id="469" name="普通建設事業費 （ うち更新整備　）該当値テキスト"/>
        <xdr:cNvSpPr txBox="1"/>
      </xdr:nvSpPr>
      <xdr:spPr>
        <a:xfrm>
          <a:off x="10528300" y="164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155956</xdr:rowOff>
    </xdr:from>
    <xdr:to>
      <xdr:col>14</xdr:col>
      <xdr:colOff>79375</xdr:colOff>
      <xdr:row>97</xdr:row>
      <xdr:rowOff>86106</xdr:rowOff>
    </xdr:to>
    <xdr:sp macro="" textlink="">
      <xdr:nvSpPr>
        <xdr:cNvPr id="470" name="円/楕円 469"/>
        <xdr:cNvSpPr/>
      </xdr:nvSpPr>
      <xdr:spPr>
        <a:xfrm>
          <a:off x="9588500" y="166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102633</xdr:rowOff>
    </xdr:from>
    <xdr:ext cx="534377" cy="259045"/>
    <xdr:sp macro="" textlink="">
      <xdr:nvSpPr>
        <xdr:cNvPr id="471" name="テキスト ボックス 470"/>
        <xdr:cNvSpPr txBox="1"/>
      </xdr:nvSpPr>
      <xdr:spPr>
        <a:xfrm>
          <a:off x="9372111" y="1639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27,720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148616</xdr:rowOff>
    </xdr:from>
    <xdr:to>
      <xdr:col>12</xdr:col>
      <xdr:colOff>561975</xdr:colOff>
      <xdr:row>98</xdr:row>
      <xdr:rowOff>78766</xdr:rowOff>
    </xdr:to>
    <xdr:sp macro="" textlink="">
      <xdr:nvSpPr>
        <xdr:cNvPr id="472" name="円/楕円 471"/>
        <xdr:cNvSpPr/>
      </xdr:nvSpPr>
      <xdr:spPr>
        <a:xfrm>
          <a:off x="8699500" y="167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69893</xdr:rowOff>
    </xdr:from>
    <xdr:ext cx="534377" cy="259045"/>
    <xdr:sp macro="" textlink="">
      <xdr:nvSpPr>
        <xdr:cNvPr id="473" name="テキスト ボックス 472"/>
        <xdr:cNvSpPr txBox="1"/>
      </xdr:nvSpPr>
      <xdr:spPr>
        <a:xfrm>
          <a:off x="8483111" y="168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38379</xdr:rowOff>
    </xdr:from>
    <xdr:to>
      <xdr:col>23</xdr:col>
      <xdr:colOff>517525</xdr:colOff>
      <xdr:row>39</xdr:row>
      <xdr:rowOff>44285</xdr:rowOff>
    </xdr:to>
    <xdr:cxnSp macro="">
      <xdr:nvCxnSpPr>
        <xdr:cNvPr id="502" name="直線コネクタ 501"/>
        <xdr:cNvCxnSpPr/>
      </xdr:nvCxnSpPr>
      <xdr:spPr>
        <a:xfrm>
          <a:off x="15481300" y="6724929"/>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38379</xdr:rowOff>
    </xdr:from>
    <xdr:to>
      <xdr:col>22</xdr:col>
      <xdr:colOff>365125</xdr:colOff>
      <xdr:row>39</xdr:row>
      <xdr:rowOff>44450</xdr:rowOff>
    </xdr:to>
    <xdr:cxnSp macro="">
      <xdr:nvCxnSpPr>
        <xdr:cNvPr id="505" name="直線コネクタ 504"/>
        <xdr:cNvCxnSpPr/>
      </xdr:nvCxnSpPr>
      <xdr:spPr>
        <a:xfrm flipV="1">
          <a:off x="14592300" y="6724929"/>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159576</xdr:rowOff>
    </xdr:from>
    <xdr:to>
      <xdr:col>22</xdr:col>
      <xdr:colOff>415925</xdr:colOff>
      <xdr:row>39</xdr:row>
      <xdr:rowOff>89726</xdr:rowOff>
    </xdr:to>
    <xdr:sp macro="" textlink="">
      <xdr:nvSpPr>
        <xdr:cNvPr id="506" name="フローチャート : 判断 505"/>
        <xdr:cNvSpPr/>
      </xdr:nvSpPr>
      <xdr:spPr>
        <a:xfrm>
          <a:off x="15430500" y="667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80853</xdr:rowOff>
    </xdr:from>
    <xdr:ext cx="378565" cy="259045"/>
    <xdr:sp macro="" textlink="">
      <xdr:nvSpPr>
        <xdr:cNvPr id="507" name="テキスト ボックス 506"/>
        <xdr:cNvSpPr txBox="1"/>
      </xdr:nvSpPr>
      <xdr:spPr>
        <a:xfrm>
          <a:off x="15292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44412</xdr:rowOff>
    </xdr:from>
    <xdr:to>
      <xdr:col>21</xdr:col>
      <xdr:colOff>161925</xdr:colOff>
      <xdr:row>39</xdr:row>
      <xdr:rowOff>44450</xdr:rowOff>
    </xdr:to>
    <xdr:cxnSp macro="">
      <xdr:nvCxnSpPr>
        <xdr:cNvPr id="508" name="直線コネクタ 507"/>
        <xdr:cNvCxnSpPr/>
      </xdr:nvCxnSpPr>
      <xdr:spPr>
        <a:xfrm>
          <a:off x="13703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43650</xdr:rowOff>
    </xdr:from>
    <xdr:to>
      <xdr:col>19</xdr:col>
      <xdr:colOff>644525</xdr:colOff>
      <xdr:row>39</xdr:row>
      <xdr:rowOff>44412</xdr:rowOff>
    </xdr:to>
    <xdr:cxnSp macro="">
      <xdr:nvCxnSpPr>
        <xdr:cNvPr id="511" name="直線コネクタ 510"/>
        <xdr:cNvCxnSpPr/>
      </xdr:nvCxnSpPr>
      <xdr:spPr>
        <a:xfrm>
          <a:off x="12814300" y="673020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164935</xdr:rowOff>
    </xdr:from>
    <xdr:to>
      <xdr:col>23</xdr:col>
      <xdr:colOff>568325</xdr:colOff>
      <xdr:row>39</xdr:row>
      <xdr:rowOff>95085</xdr:rowOff>
    </xdr:to>
    <xdr:sp macro="" textlink="">
      <xdr:nvSpPr>
        <xdr:cNvPr id="521" name="円/楕円 520"/>
        <xdr:cNvSpPr/>
      </xdr:nvSpPr>
      <xdr:spPr>
        <a:xfrm>
          <a:off x="16268700" y="66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13932" cy="259045"/>
    <xdr:sp macro="" textlink="">
      <xdr:nvSpPr>
        <xdr:cNvPr id="522" name="災害復旧事業費該当値テキスト"/>
        <xdr:cNvSpPr txBox="1"/>
      </xdr:nvSpPr>
      <xdr:spPr>
        <a:xfrm>
          <a:off x="16370300" y="6629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159029</xdr:rowOff>
    </xdr:from>
    <xdr:to>
      <xdr:col>22</xdr:col>
      <xdr:colOff>415925</xdr:colOff>
      <xdr:row>39</xdr:row>
      <xdr:rowOff>89179</xdr:rowOff>
    </xdr:to>
    <xdr:sp macro="" textlink="">
      <xdr:nvSpPr>
        <xdr:cNvPr id="523" name="円/楕円 522"/>
        <xdr:cNvSpPr/>
      </xdr:nvSpPr>
      <xdr:spPr>
        <a:xfrm>
          <a:off x="15430500" y="66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105706</xdr:rowOff>
    </xdr:from>
    <xdr:ext cx="378565" cy="259045"/>
    <xdr:sp macro="" textlink="">
      <xdr:nvSpPr>
        <xdr:cNvPr id="524" name="テキスト ボックス 523"/>
        <xdr:cNvSpPr txBox="1"/>
      </xdr:nvSpPr>
      <xdr:spPr>
        <a:xfrm>
          <a:off x="15292017" y="6449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165062</xdr:rowOff>
    </xdr:from>
    <xdr:to>
      <xdr:col>20</xdr:col>
      <xdr:colOff>9525</xdr:colOff>
      <xdr:row>39</xdr:row>
      <xdr:rowOff>95212</xdr:rowOff>
    </xdr:to>
    <xdr:sp macro="" textlink="">
      <xdr:nvSpPr>
        <xdr:cNvPr id="527" name="円/楕円 526"/>
        <xdr:cNvSpPr/>
      </xdr:nvSpPr>
      <xdr:spPr>
        <a:xfrm>
          <a:off x="1365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86339</xdr:rowOff>
    </xdr:from>
    <xdr:ext cx="249299" cy="259045"/>
    <xdr:sp macro="" textlink="">
      <xdr:nvSpPr>
        <xdr:cNvPr id="528" name="テキスト ボックス 527"/>
        <xdr:cNvSpPr txBox="1"/>
      </xdr:nvSpPr>
      <xdr:spPr>
        <a:xfrm>
          <a:off x="1357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164300</xdr:rowOff>
    </xdr:from>
    <xdr:to>
      <xdr:col>18</xdr:col>
      <xdr:colOff>492125</xdr:colOff>
      <xdr:row>39</xdr:row>
      <xdr:rowOff>94450</xdr:rowOff>
    </xdr:to>
    <xdr:sp macro="" textlink="">
      <xdr:nvSpPr>
        <xdr:cNvPr id="529" name="円/楕円 528"/>
        <xdr:cNvSpPr/>
      </xdr:nvSpPr>
      <xdr:spPr>
        <a:xfrm>
          <a:off x="12763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85577</xdr:rowOff>
    </xdr:from>
    <xdr:ext cx="313932" cy="259045"/>
    <xdr:sp macro="" textlink="">
      <xdr:nvSpPr>
        <xdr:cNvPr id="530" name="テキスト ボックス 529"/>
        <xdr:cNvSpPr txBox="1"/>
      </xdr:nvSpPr>
      <xdr:spPr>
        <a:xfrm>
          <a:off x="12657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100724</xdr:rowOff>
    </xdr:from>
    <xdr:to>
      <xdr:col>23</xdr:col>
      <xdr:colOff>517525</xdr:colOff>
      <xdr:row>75</xdr:row>
      <xdr:rowOff>110145</xdr:rowOff>
    </xdr:to>
    <xdr:cxnSp macro="">
      <xdr:nvCxnSpPr>
        <xdr:cNvPr id="610" name="直線コネクタ 609"/>
        <xdr:cNvCxnSpPr/>
      </xdr:nvCxnSpPr>
      <xdr:spPr>
        <a:xfrm>
          <a:off x="15481300" y="12959474"/>
          <a:ext cx="8382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46492</xdr:rowOff>
    </xdr:from>
    <xdr:ext cx="534377" cy="259045"/>
    <xdr:sp macro="" textlink="">
      <xdr:nvSpPr>
        <xdr:cNvPr id="611" name="公債費平均値テキスト"/>
        <xdr:cNvSpPr txBox="1"/>
      </xdr:nvSpPr>
      <xdr:spPr>
        <a:xfrm>
          <a:off x="16370300" y="1290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63021</xdr:rowOff>
    </xdr:from>
    <xdr:to>
      <xdr:col>22</xdr:col>
      <xdr:colOff>365125</xdr:colOff>
      <xdr:row>75</xdr:row>
      <xdr:rowOff>100724</xdr:rowOff>
    </xdr:to>
    <xdr:cxnSp macro="">
      <xdr:nvCxnSpPr>
        <xdr:cNvPr id="613" name="直線コネクタ 612"/>
        <xdr:cNvCxnSpPr/>
      </xdr:nvCxnSpPr>
      <xdr:spPr>
        <a:xfrm>
          <a:off x="14592300" y="12921771"/>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162590</xdr:rowOff>
    </xdr:from>
    <xdr:to>
      <xdr:col>22</xdr:col>
      <xdr:colOff>415925</xdr:colOff>
      <xdr:row>76</xdr:row>
      <xdr:rowOff>92740</xdr:rowOff>
    </xdr:to>
    <xdr:sp macro="" textlink="">
      <xdr:nvSpPr>
        <xdr:cNvPr id="614" name="フローチャート : 判断 613"/>
        <xdr:cNvSpPr/>
      </xdr:nvSpPr>
      <xdr:spPr>
        <a:xfrm>
          <a:off x="154305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83867</xdr:rowOff>
    </xdr:from>
    <xdr:ext cx="534377" cy="259045"/>
    <xdr:sp macro="" textlink="">
      <xdr:nvSpPr>
        <xdr:cNvPr id="615" name="テキスト ボックス 614"/>
        <xdr:cNvSpPr txBox="1"/>
      </xdr:nvSpPr>
      <xdr:spPr>
        <a:xfrm>
          <a:off x="15214111" y="1311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63021</xdr:rowOff>
    </xdr:from>
    <xdr:to>
      <xdr:col>21</xdr:col>
      <xdr:colOff>161925</xdr:colOff>
      <xdr:row>75</xdr:row>
      <xdr:rowOff>84069</xdr:rowOff>
    </xdr:to>
    <xdr:cxnSp macro="">
      <xdr:nvCxnSpPr>
        <xdr:cNvPr id="616" name="直線コネクタ 615"/>
        <xdr:cNvCxnSpPr/>
      </xdr:nvCxnSpPr>
      <xdr:spPr>
        <a:xfrm flipV="1">
          <a:off x="13703300" y="12921771"/>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49093</xdr:rowOff>
    </xdr:from>
    <xdr:to>
      <xdr:col>19</xdr:col>
      <xdr:colOff>644525</xdr:colOff>
      <xdr:row>75</xdr:row>
      <xdr:rowOff>84069</xdr:rowOff>
    </xdr:to>
    <xdr:cxnSp macro="">
      <xdr:nvCxnSpPr>
        <xdr:cNvPr id="619" name="直線コネクタ 618"/>
        <xdr:cNvCxnSpPr/>
      </xdr:nvCxnSpPr>
      <xdr:spPr>
        <a:xfrm>
          <a:off x="12814300" y="12907843"/>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92326</xdr:rowOff>
    </xdr:from>
    <xdr:ext cx="534377" cy="259045"/>
    <xdr:sp macro="" textlink="">
      <xdr:nvSpPr>
        <xdr:cNvPr id="623" name="テキスト ボックス 622"/>
        <xdr:cNvSpPr txBox="1"/>
      </xdr:nvSpPr>
      <xdr:spPr>
        <a:xfrm>
          <a:off x="12547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59345</xdr:rowOff>
    </xdr:from>
    <xdr:to>
      <xdr:col>23</xdr:col>
      <xdr:colOff>568325</xdr:colOff>
      <xdr:row>75</xdr:row>
      <xdr:rowOff>160945</xdr:rowOff>
    </xdr:to>
    <xdr:sp macro="" textlink="">
      <xdr:nvSpPr>
        <xdr:cNvPr id="629" name="円/楕円 628"/>
        <xdr:cNvSpPr/>
      </xdr:nvSpPr>
      <xdr:spPr>
        <a:xfrm>
          <a:off x="16268700" y="129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82222</xdr:rowOff>
    </xdr:from>
    <xdr:ext cx="534377" cy="259045"/>
    <xdr:sp macro="" textlink="">
      <xdr:nvSpPr>
        <xdr:cNvPr id="630" name="公債費該当値テキスト"/>
        <xdr:cNvSpPr txBox="1"/>
      </xdr:nvSpPr>
      <xdr:spPr>
        <a:xfrm>
          <a:off x="16370300" y="1276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49924</xdr:rowOff>
    </xdr:from>
    <xdr:to>
      <xdr:col>22</xdr:col>
      <xdr:colOff>415925</xdr:colOff>
      <xdr:row>75</xdr:row>
      <xdr:rowOff>151524</xdr:rowOff>
    </xdr:to>
    <xdr:sp macro="" textlink="">
      <xdr:nvSpPr>
        <xdr:cNvPr id="631" name="円/楕円 630"/>
        <xdr:cNvSpPr/>
      </xdr:nvSpPr>
      <xdr:spPr>
        <a:xfrm>
          <a:off x="154305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168051</xdr:rowOff>
    </xdr:from>
    <xdr:ext cx="534377" cy="259045"/>
    <xdr:sp macro="" textlink="">
      <xdr:nvSpPr>
        <xdr:cNvPr id="632" name="テキスト ボックス 631"/>
        <xdr:cNvSpPr txBox="1"/>
      </xdr:nvSpPr>
      <xdr:spPr>
        <a:xfrm>
          <a:off x="15214111" y="126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12221</xdr:rowOff>
    </xdr:from>
    <xdr:to>
      <xdr:col>21</xdr:col>
      <xdr:colOff>212725</xdr:colOff>
      <xdr:row>75</xdr:row>
      <xdr:rowOff>113821</xdr:rowOff>
    </xdr:to>
    <xdr:sp macro="" textlink="">
      <xdr:nvSpPr>
        <xdr:cNvPr id="633" name="円/楕円 632"/>
        <xdr:cNvSpPr/>
      </xdr:nvSpPr>
      <xdr:spPr>
        <a:xfrm>
          <a:off x="14541500" y="128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104948</xdr:rowOff>
    </xdr:from>
    <xdr:ext cx="534377" cy="259045"/>
    <xdr:sp macro="" textlink="">
      <xdr:nvSpPr>
        <xdr:cNvPr id="634" name="テキスト ボックス 633"/>
        <xdr:cNvSpPr txBox="1"/>
      </xdr:nvSpPr>
      <xdr:spPr>
        <a:xfrm>
          <a:off x="14325111" y="1296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33269</xdr:rowOff>
    </xdr:from>
    <xdr:to>
      <xdr:col>20</xdr:col>
      <xdr:colOff>9525</xdr:colOff>
      <xdr:row>75</xdr:row>
      <xdr:rowOff>134869</xdr:rowOff>
    </xdr:to>
    <xdr:sp macro="" textlink="">
      <xdr:nvSpPr>
        <xdr:cNvPr id="635" name="円/楕円 634"/>
        <xdr:cNvSpPr/>
      </xdr:nvSpPr>
      <xdr:spPr>
        <a:xfrm>
          <a:off x="13652500" y="1289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125996</xdr:rowOff>
    </xdr:from>
    <xdr:ext cx="534377" cy="259045"/>
    <xdr:sp macro="" textlink="">
      <xdr:nvSpPr>
        <xdr:cNvPr id="636" name="テキスト ボックス 635"/>
        <xdr:cNvSpPr txBox="1"/>
      </xdr:nvSpPr>
      <xdr:spPr>
        <a:xfrm>
          <a:off x="13436111" y="129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169743</xdr:rowOff>
    </xdr:from>
    <xdr:to>
      <xdr:col>18</xdr:col>
      <xdr:colOff>492125</xdr:colOff>
      <xdr:row>75</xdr:row>
      <xdr:rowOff>99893</xdr:rowOff>
    </xdr:to>
    <xdr:sp macro="" textlink="">
      <xdr:nvSpPr>
        <xdr:cNvPr id="637" name="円/楕円 636"/>
        <xdr:cNvSpPr/>
      </xdr:nvSpPr>
      <xdr:spPr>
        <a:xfrm>
          <a:off x="12763500" y="1285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116420</xdr:rowOff>
    </xdr:from>
    <xdr:ext cx="534377" cy="259045"/>
    <xdr:sp macro="" textlink="">
      <xdr:nvSpPr>
        <xdr:cNvPr id="638" name="テキスト ボックス 637"/>
        <xdr:cNvSpPr txBox="1"/>
      </xdr:nvSpPr>
      <xdr:spPr>
        <a:xfrm>
          <a:off x="12547111" y="1263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154327</xdr:rowOff>
    </xdr:from>
    <xdr:to>
      <xdr:col>23</xdr:col>
      <xdr:colOff>517525</xdr:colOff>
      <xdr:row>98</xdr:row>
      <xdr:rowOff>168622</xdr:rowOff>
    </xdr:to>
    <xdr:cxnSp macro="">
      <xdr:nvCxnSpPr>
        <xdr:cNvPr id="667" name="直線コネクタ 666"/>
        <xdr:cNvCxnSpPr/>
      </xdr:nvCxnSpPr>
      <xdr:spPr>
        <a:xfrm flipV="1">
          <a:off x="15481300" y="16956427"/>
          <a:ext cx="83820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158624</xdr:rowOff>
    </xdr:from>
    <xdr:to>
      <xdr:col>22</xdr:col>
      <xdr:colOff>365125</xdr:colOff>
      <xdr:row>98</xdr:row>
      <xdr:rowOff>168622</xdr:rowOff>
    </xdr:to>
    <xdr:cxnSp macro="">
      <xdr:nvCxnSpPr>
        <xdr:cNvPr id="670" name="直線コネクタ 669"/>
        <xdr:cNvCxnSpPr/>
      </xdr:nvCxnSpPr>
      <xdr:spPr>
        <a:xfrm>
          <a:off x="14592300" y="16960724"/>
          <a:ext cx="889000" cy="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114171</xdr:rowOff>
    </xdr:from>
    <xdr:to>
      <xdr:col>22</xdr:col>
      <xdr:colOff>415925</xdr:colOff>
      <xdr:row>99</xdr:row>
      <xdr:rowOff>44321</xdr:rowOff>
    </xdr:to>
    <xdr:sp macro="" textlink="">
      <xdr:nvSpPr>
        <xdr:cNvPr id="671" name="フローチャート : 判断 670"/>
        <xdr:cNvSpPr/>
      </xdr:nvSpPr>
      <xdr:spPr>
        <a:xfrm>
          <a:off x="15430500" y="1691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60848</xdr:rowOff>
    </xdr:from>
    <xdr:ext cx="534377" cy="259045"/>
    <xdr:sp macro="" textlink="">
      <xdr:nvSpPr>
        <xdr:cNvPr id="672" name="テキスト ボックス 671"/>
        <xdr:cNvSpPr txBox="1"/>
      </xdr:nvSpPr>
      <xdr:spPr>
        <a:xfrm>
          <a:off x="15214111" y="1669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158624</xdr:rowOff>
    </xdr:from>
    <xdr:to>
      <xdr:col>21</xdr:col>
      <xdr:colOff>161925</xdr:colOff>
      <xdr:row>99</xdr:row>
      <xdr:rowOff>6319</xdr:rowOff>
    </xdr:to>
    <xdr:cxnSp macro="">
      <xdr:nvCxnSpPr>
        <xdr:cNvPr id="673" name="直線コネクタ 672"/>
        <xdr:cNvCxnSpPr/>
      </xdr:nvCxnSpPr>
      <xdr:spPr>
        <a:xfrm flipV="1">
          <a:off x="13703300" y="16960724"/>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3553</xdr:rowOff>
    </xdr:from>
    <xdr:to>
      <xdr:col>19</xdr:col>
      <xdr:colOff>644525</xdr:colOff>
      <xdr:row>99</xdr:row>
      <xdr:rowOff>6319</xdr:rowOff>
    </xdr:to>
    <xdr:cxnSp macro="">
      <xdr:nvCxnSpPr>
        <xdr:cNvPr id="676" name="直線コネクタ 675"/>
        <xdr:cNvCxnSpPr/>
      </xdr:nvCxnSpPr>
      <xdr:spPr>
        <a:xfrm>
          <a:off x="12814300" y="16977103"/>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103527</xdr:rowOff>
    </xdr:from>
    <xdr:to>
      <xdr:col>23</xdr:col>
      <xdr:colOff>568325</xdr:colOff>
      <xdr:row>99</xdr:row>
      <xdr:rowOff>33677</xdr:rowOff>
    </xdr:to>
    <xdr:sp macro="" textlink="">
      <xdr:nvSpPr>
        <xdr:cNvPr id="686" name="円/楕円 685"/>
        <xdr:cNvSpPr/>
      </xdr:nvSpPr>
      <xdr:spPr>
        <a:xfrm>
          <a:off x="16268700" y="169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62904</xdr:rowOff>
    </xdr:from>
    <xdr:ext cx="534377" cy="259045"/>
    <xdr:sp macro="" textlink="">
      <xdr:nvSpPr>
        <xdr:cNvPr id="687" name="積立金該当値テキスト"/>
        <xdr:cNvSpPr txBox="1"/>
      </xdr:nvSpPr>
      <xdr:spPr>
        <a:xfrm>
          <a:off x="16370300" y="166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117822</xdr:rowOff>
    </xdr:from>
    <xdr:to>
      <xdr:col>22</xdr:col>
      <xdr:colOff>415925</xdr:colOff>
      <xdr:row>99</xdr:row>
      <xdr:rowOff>47972</xdr:rowOff>
    </xdr:to>
    <xdr:sp macro="" textlink="">
      <xdr:nvSpPr>
        <xdr:cNvPr id="688" name="円/楕円 687"/>
        <xdr:cNvSpPr/>
      </xdr:nvSpPr>
      <xdr:spPr>
        <a:xfrm>
          <a:off x="15430500" y="169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39099</xdr:rowOff>
    </xdr:from>
    <xdr:ext cx="534377" cy="259045"/>
    <xdr:sp macro="" textlink="">
      <xdr:nvSpPr>
        <xdr:cNvPr id="689" name="テキスト ボックス 688"/>
        <xdr:cNvSpPr txBox="1"/>
      </xdr:nvSpPr>
      <xdr:spPr>
        <a:xfrm>
          <a:off x="15214111" y="1701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107824</xdr:rowOff>
    </xdr:from>
    <xdr:to>
      <xdr:col>21</xdr:col>
      <xdr:colOff>212725</xdr:colOff>
      <xdr:row>99</xdr:row>
      <xdr:rowOff>37974</xdr:rowOff>
    </xdr:to>
    <xdr:sp macro="" textlink="">
      <xdr:nvSpPr>
        <xdr:cNvPr id="690" name="円/楕円 689"/>
        <xdr:cNvSpPr/>
      </xdr:nvSpPr>
      <xdr:spPr>
        <a:xfrm>
          <a:off x="14541500" y="1690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29101</xdr:rowOff>
    </xdr:from>
    <xdr:ext cx="534377" cy="259045"/>
    <xdr:sp macro="" textlink="">
      <xdr:nvSpPr>
        <xdr:cNvPr id="691" name="テキスト ボックス 690"/>
        <xdr:cNvSpPr txBox="1"/>
      </xdr:nvSpPr>
      <xdr:spPr>
        <a:xfrm>
          <a:off x="14325111" y="17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126969</xdr:rowOff>
    </xdr:from>
    <xdr:to>
      <xdr:col>20</xdr:col>
      <xdr:colOff>9525</xdr:colOff>
      <xdr:row>99</xdr:row>
      <xdr:rowOff>57119</xdr:rowOff>
    </xdr:to>
    <xdr:sp macro="" textlink="">
      <xdr:nvSpPr>
        <xdr:cNvPr id="692" name="円/楕円 691"/>
        <xdr:cNvSpPr/>
      </xdr:nvSpPr>
      <xdr:spPr>
        <a:xfrm>
          <a:off x="13652500" y="169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48246</xdr:rowOff>
    </xdr:from>
    <xdr:ext cx="534377" cy="259045"/>
    <xdr:sp macro="" textlink="">
      <xdr:nvSpPr>
        <xdr:cNvPr id="693" name="テキスト ボックス 692"/>
        <xdr:cNvSpPr txBox="1"/>
      </xdr:nvSpPr>
      <xdr:spPr>
        <a:xfrm>
          <a:off x="13436111" y="170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124203</xdr:rowOff>
    </xdr:from>
    <xdr:to>
      <xdr:col>18</xdr:col>
      <xdr:colOff>492125</xdr:colOff>
      <xdr:row>99</xdr:row>
      <xdr:rowOff>54353</xdr:rowOff>
    </xdr:to>
    <xdr:sp macro="" textlink="">
      <xdr:nvSpPr>
        <xdr:cNvPr id="694" name="円/楕円 693"/>
        <xdr:cNvSpPr/>
      </xdr:nvSpPr>
      <xdr:spPr>
        <a:xfrm>
          <a:off x="12763500" y="169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45480</xdr:rowOff>
    </xdr:from>
    <xdr:ext cx="534377" cy="259045"/>
    <xdr:sp macro="" textlink="">
      <xdr:nvSpPr>
        <xdr:cNvPr id="695" name="テキスト ボックス 694"/>
        <xdr:cNvSpPr txBox="1"/>
      </xdr:nvSpPr>
      <xdr:spPr>
        <a:xfrm>
          <a:off x="12547111" y="1701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20287</xdr:rowOff>
    </xdr:from>
    <xdr:to>
      <xdr:col>31</xdr:col>
      <xdr:colOff>85725</xdr:colOff>
      <xdr:row>39</xdr:row>
      <xdr:rowOff>121887</xdr:rowOff>
    </xdr:to>
    <xdr:sp macro="" textlink="">
      <xdr:nvSpPr>
        <xdr:cNvPr id="730" name="フローチャート : 判断 729"/>
        <xdr:cNvSpPr/>
      </xdr:nvSpPr>
      <xdr:spPr>
        <a:xfrm>
          <a:off x="21272500" y="6706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138414</xdr:rowOff>
    </xdr:from>
    <xdr:ext cx="378565" cy="259045"/>
    <xdr:sp macro="" textlink="">
      <xdr:nvSpPr>
        <xdr:cNvPr id="731" name="テキスト ボックス 730"/>
        <xdr:cNvSpPr txBox="1"/>
      </xdr:nvSpPr>
      <xdr:spPr>
        <a:xfrm>
          <a:off x="21134017" y="6482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67593</xdr:rowOff>
    </xdr:from>
    <xdr:to>
      <xdr:col>29</xdr:col>
      <xdr:colOff>517525</xdr:colOff>
      <xdr:row>39</xdr:row>
      <xdr:rowOff>98878</xdr:rowOff>
    </xdr:to>
    <xdr:cxnSp macro="">
      <xdr:nvCxnSpPr>
        <xdr:cNvPr id="732" name="直線コネクタ 731"/>
        <xdr:cNvCxnSpPr/>
      </xdr:nvCxnSpPr>
      <xdr:spPr>
        <a:xfrm>
          <a:off x="19545300" y="6754143"/>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67593</xdr:rowOff>
    </xdr:from>
    <xdr:to>
      <xdr:col>28</xdr:col>
      <xdr:colOff>314325</xdr:colOff>
      <xdr:row>39</xdr:row>
      <xdr:rowOff>71218</xdr:rowOff>
    </xdr:to>
    <xdr:cxnSp macro="">
      <xdr:nvCxnSpPr>
        <xdr:cNvPr id="735" name="直線コネクタ 734"/>
        <xdr:cNvCxnSpPr/>
      </xdr:nvCxnSpPr>
      <xdr:spPr>
        <a:xfrm flipV="1">
          <a:off x="18656300" y="6754143"/>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16793</xdr:rowOff>
    </xdr:from>
    <xdr:to>
      <xdr:col>28</xdr:col>
      <xdr:colOff>365125</xdr:colOff>
      <xdr:row>39</xdr:row>
      <xdr:rowOff>118393</xdr:rowOff>
    </xdr:to>
    <xdr:sp macro="" textlink="">
      <xdr:nvSpPr>
        <xdr:cNvPr id="751" name="円/楕円 750"/>
        <xdr:cNvSpPr/>
      </xdr:nvSpPr>
      <xdr:spPr>
        <a:xfrm>
          <a:off x="19494500" y="67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109520</xdr:rowOff>
    </xdr:from>
    <xdr:ext cx="378565" cy="259045"/>
    <xdr:sp macro="" textlink="">
      <xdr:nvSpPr>
        <xdr:cNvPr id="752" name="テキスト ボックス 751"/>
        <xdr:cNvSpPr txBox="1"/>
      </xdr:nvSpPr>
      <xdr:spPr>
        <a:xfrm>
          <a:off x="19356017" y="679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20418</xdr:rowOff>
    </xdr:from>
    <xdr:to>
      <xdr:col>27</xdr:col>
      <xdr:colOff>161925</xdr:colOff>
      <xdr:row>39</xdr:row>
      <xdr:rowOff>122018</xdr:rowOff>
    </xdr:to>
    <xdr:sp macro="" textlink="">
      <xdr:nvSpPr>
        <xdr:cNvPr id="753" name="円/楕円 752"/>
        <xdr:cNvSpPr/>
      </xdr:nvSpPr>
      <xdr:spPr>
        <a:xfrm>
          <a:off x="18605500" y="67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113145</xdr:rowOff>
    </xdr:from>
    <xdr:ext cx="378565" cy="259045"/>
    <xdr:sp macro="" textlink="">
      <xdr:nvSpPr>
        <xdr:cNvPr id="754" name="テキスト ボックス 753"/>
        <xdr:cNvSpPr txBox="1"/>
      </xdr:nvSpPr>
      <xdr:spPr>
        <a:xfrm>
          <a:off x="18467017" y="6799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6361</xdr:rowOff>
    </xdr:from>
    <xdr:to>
      <xdr:col>32</xdr:col>
      <xdr:colOff>187325</xdr:colOff>
      <xdr:row>59</xdr:row>
      <xdr:rowOff>14558</xdr:rowOff>
    </xdr:to>
    <xdr:cxnSp macro="">
      <xdr:nvCxnSpPr>
        <xdr:cNvPr id="785" name="直線コネクタ 784"/>
        <xdr:cNvCxnSpPr/>
      </xdr:nvCxnSpPr>
      <xdr:spPr>
        <a:xfrm>
          <a:off x="21323300" y="10121911"/>
          <a:ext cx="8382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6361</xdr:rowOff>
    </xdr:from>
    <xdr:to>
      <xdr:col>31</xdr:col>
      <xdr:colOff>34925</xdr:colOff>
      <xdr:row>59</xdr:row>
      <xdr:rowOff>6948</xdr:rowOff>
    </xdr:to>
    <xdr:cxnSp macro="">
      <xdr:nvCxnSpPr>
        <xdr:cNvPr id="788" name="直線コネクタ 787"/>
        <xdr:cNvCxnSpPr/>
      </xdr:nvCxnSpPr>
      <xdr:spPr>
        <a:xfrm flipV="1">
          <a:off x="20434300" y="1012191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134947</xdr:rowOff>
    </xdr:from>
    <xdr:to>
      <xdr:col>31</xdr:col>
      <xdr:colOff>85725</xdr:colOff>
      <xdr:row>59</xdr:row>
      <xdr:rowOff>65097</xdr:rowOff>
    </xdr:to>
    <xdr:sp macro="" textlink="">
      <xdr:nvSpPr>
        <xdr:cNvPr id="789" name="フローチャート : 判断 788"/>
        <xdr:cNvSpPr/>
      </xdr:nvSpPr>
      <xdr:spPr>
        <a:xfrm>
          <a:off x="212725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56224</xdr:rowOff>
    </xdr:from>
    <xdr:ext cx="469744" cy="259045"/>
    <xdr:sp macro="" textlink="">
      <xdr:nvSpPr>
        <xdr:cNvPr id="790" name="テキスト ボックス 789"/>
        <xdr:cNvSpPr txBox="1"/>
      </xdr:nvSpPr>
      <xdr:spPr>
        <a:xfrm>
          <a:off x="21088427" y="1017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56783</xdr:rowOff>
    </xdr:from>
    <xdr:to>
      <xdr:col>29</xdr:col>
      <xdr:colOff>517525</xdr:colOff>
      <xdr:row>59</xdr:row>
      <xdr:rowOff>6948</xdr:rowOff>
    </xdr:to>
    <xdr:cxnSp macro="">
      <xdr:nvCxnSpPr>
        <xdr:cNvPr id="791" name="直線コネクタ 790"/>
        <xdr:cNvCxnSpPr/>
      </xdr:nvCxnSpPr>
      <xdr:spPr>
        <a:xfrm>
          <a:off x="19545300" y="9486533"/>
          <a:ext cx="889000" cy="63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56783</xdr:rowOff>
    </xdr:from>
    <xdr:to>
      <xdr:col>28</xdr:col>
      <xdr:colOff>314325</xdr:colOff>
      <xdr:row>55</xdr:row>
      <xdr:rowOff>60702</xdr:rowOff>
    </xdr:to>
    <xdr:cxnSp macro="">
      <xdr:nvCxnSpPr>
        <xdr:cNvPr id="794" name="直線コネクタ 793"/>
        <xdr:cNvCxnSpPr/>
      </xdr:nvCxnSpPr>
      <xdr:spPr>
        <a:xfrm flipV="1">
          <a:off x="18656300" y="9486533"/>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6" name="テキスト ボックス 795"/>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8" name="テキスト ボックス 797"/>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135208</xdr:rowOff>
    </xdr:from>
    <xdr:to>
      <xdr:col>32</xdr:col>
      <xdr:colOff>238125</xdr:colOff>
      <xdr:row>59</xdr:row>
      <xdr:rowOff>65358</xdr:rowOff>
    </xdr:to>
    <xdr:sp macro="" textlink="">
      <xdr:nvSpPr>
        <xdr:cNvPr id="804" name="円/楕円 803"/>
        <xdr:cNvSpPr/>
      </xdr:nvSpPr>
      <xdr:spPr>
        <a:xfrm>
          <a:off x="22110700" y="1007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50135</xdr:rowOff>
    </xdr:from>
    <xdr:ext cx="469744" cy="259045"/>
    <xdr:sp macro="" textlink="">
      <xdr:nvSpPr>
        <xdr:cNvPr id="805" name="貸付金該当値テキスト"/>
        <xdr:cNvSpPr txBox="1"/>
      </xdr:nvSpPr>
      <xdr:spPr>
        <a:xfrm>
          <a:off x="22212300" y="999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127011</xdr:rowOff>
    </xdr:from>
    <xdr:to>
      <xdr:col>31</xdr:col>
      <xdr:colOff>85725</xdr:colOff>
      <xdr:row>59</xdr:row>
      <xdr:rowOff>57161</xdr:rowOff>
    </xdr:to>
    <xdr:sp macro="" textlink="">
      <xdr:nvSpPr>
        <xdr:cNvPr id="806" name="円/楕円 805"/>
        <xdr:cNvSpPr/>
      </xdr:nvSpPr>
      <xdr:spPr>
        <a:xfrm>
          <a:off x="21272500" y="1007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73688</xdr:rowOff>
    </xdr:from>
    <xdr:ext cx="469744" cy="259045"/>
    <xdr:sp macro="" textlink="">
      <xdr:nvSpPr>
        <xdr:cNvPr id="807" name="テキスト ボックス 806"/>
        <xdr:cNvSpPr txBox="1"/>
      </xdr:nvSpPr>
      <xdr:spPr>
        <a:xfrm>
          <a:off x="21088427" y="98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127598</xdr:rowOff>
    </xdr:from>
    <xdr:to>
      <xdr:col>29</xdr:col>
      <xdr:colOff>568325</xdr:colOff>
      <xdr:row>59</xdr:row>
      <xdr:rowOff>57748</xdr:rowOff>
    </xdr:to>
    <xdr:sp macro="" textlink="">
      <xdr:nvSpPr>
        <xdr:cNvPr id="808" name="円/楕円 807"/>
        <xdr:cNvSpPr/>
      </xdr:nvSpPr>
      <xdr:spPr>
        <a:xfrm>
          <a:off x="20383500" y="1007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48875</xdr:rowOff>
    </xdr:from>
    <xdr:ext cx="469744" cy="259045"/>
    <xdr:sp macro="" textlink="">
      <xdr:nvSpPr>
        <xdr:cNvPr id="809" name="テキスト ボックス 808"/>
        <xdr:cNvSpPr txBox="1"/>
      </xdr:nvSpPr>
      <xdr:spPr>
        <a:xfrm>
          <a:off x="20199427" y="101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5983</xdr:rowOff>
    </xdr:from>
    <xdr:to>
      <xdr:col>28</xdr:col>
      <xdr:colOff>365125</xdr:colOff>
      <xdr:row>55</xdr:row>
      <xdr:rowOff>107583</xdr:rowOff>
    </xdr:to>
    <xdr:sp macro="" textlink="">
      <xdr:nvSpPr>
        <xdr:cNvPr id="810" name="円/楕円 809"/>
        <xdr:cNvSpPr/>
      </xdr:nvSpPr>
      <xdr:spPr>
        <a:xfrm>
          <a:off x="19494500" y="943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124110</xdr:rowOff>
    </xdr:from>
    <xdr:ext cx="534377" cy="259045"/>
    <xdr:sp macro="" textlink="">
      <xdr:nvSpPr>
        <xdr:cNvPr id="811" name="テキスト ボックス 810"/>
        <xdr:cNvSpPr txBox="1"/>
      </xdr:nvSpPr>
      <xdr:spPr>
        <a:xfrm>
          <a:off x="19278111" y="921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22,289</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9902</xdr:rowOff>
    </xdr:from>
    <xdr:to>
      <xdr:col>27</xdr:col>
      <xdr:colOff>161925</xdr:colOff>
      <xdr:row>55</xdr:row>
      <xdr:rowOff>111502</xdr:rowOff>
    </xdr:to>
    <xdr:sp macro="" textlink="">
      <xdr:nvSpPr>
        <xdr:cNvPr id="812" name="円/楕円 811"/>
        <xdr:cNvSpPr/>
      </xdr:nvSpPr>
      <xdr:spPr>
        <a:xfrm>
          <a:off x="18605500" y="943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128029</xdr:rowOff>
    </xdr:from>
    <xdr:ext cx="534377" cy="259045"/>
    <xdr:sp macro="" textlink="">
      <xdr:nvSpPr>
        <xdr:cNvPr id="813" name="テキスト ボックス 812"/>
        <xdr:cNvSpPr txBox="1"/>
      </xdr:nvSpPr>
      <xdr:spPr>
        <a:xfrm>
          <a:off x="18389111" y="921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44,848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78454</xdr:rowOff>
    </xdr:from>
    <xdr:to>
      <xdr:col>32</xdr:col>
      <xdr:colOff>187325</xdr:colOff>
      <xdr:row>75</xdr:row>
      <xdr:rowOff>121927</xdr:rowOff>
    </xdr:to>
    <xdr:cxnSp macro="">
      <xdr:nvCxnSpPr>
        <xdr:cNvPr id="843" name="直線コネクタ 842"/>
        <xdr:cNvCxnSpPr/>
      </xdr:nvCxnSpPr>
      <xdr:spPr>
        <a:xfrm>
          <a:off x="21323300" y="12937204"/>
          <a:ext cx="838200" cy="4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78454</xdr:rowOff>
    </xdr:from>
    <xdr:to>
      <xdr:col>31</xdr:col>
      <xdr:colOff>34925</xdr:colOff>
      <xdr:row>75</xdr:row>
      <xdr:rowOff>144463</xdr:rowOff>
    </xdr:to>
    <xdr:cxnSp macro="">
      <xdr:nvCxnSpPr>
        <xdr:cNvPr id="846" name="直線コネクタ 845"/>
        <xdr:cNvCxnSpPr/>
      </xdr:nvCxnSpPr>
      <xdr:spPr>
        <a:xfrm flipV="1">
          <a:off x="20434300" y="12937204"/>
          <a:ext cx="889000" cy="6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90824</xdr:rowOff>
    </xdr:from>
    <xdr:to>
      <xdr:col>31</xdr:col>
      <xdr:colOff>85725</xdr:colOff>
      <xdr:row>77</xdr:row>
      <xdr:rowOff>20974</xdr:rowOff>
    </xdr:to>
    <xdr:sp macro="" textlink="">
      <xdr:nvSpPr>
        <xdr:cNvPr id="847" name="フローチャート : 判断 846"/>
        <xdr:cNvSpPr/>
      </xdr:nvSpPr>
      <xdr:spPr>
        <a:xfrm>
          <a:off x="21272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12101</xdr:rowOff>
    </xdr:from>
    <xdr:ext cx="534377" cy="259045"/>
    <xdr:sp macro="" textlink="">
      <xdr:nvSpPr>
        <xdr:cNvPr id="848" name="テキスト ボックス 847"/>
        <xdr:cNvSpPr txBox="1"/>
      </xdr:nvSpPr>
      <xdr:spPr>
        <a:xfrm>
          <a:off x="21056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144463</xdr:rowOff>
    </xdr:from>
    <xdr:to>
      <xdr:col>29</xdr:col>
      <xdr:colOff>517525</xdr:colOff>
      <xdr:row>76</xdr:row>
      <xdr:rowOff>15666</xdr:rowOff>
    </xdr:to>
    <xdr:cxnSp macro="">
      <xdr:nvCxnSpPr>
        <xdr:cNvPr id="849" name="直線コネクタ 848"/>
        <xdr:cNvCxnSpPr/>
      </xdr:nvCxnSpPr>
      <xdr:spPr>
        <a:xfrm flipV="1">
          <a:off x="19545300" y="13003213"/>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1" name="テキスト ボックス 850"/>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10046</xdr:rowOff>
    </xdr:from>
    <xdr:to>
      <xdr:col>28</xdr:col>
      <xdr:colOff>314325</xdr:colOff>
      <xdr:row>76</xdr:row>
      <xdr:rowOff>15666</xdr:rowOff>
    </xdr:to>
    <xdr:cxnSp macro="">
      <xdr:nvCxnSpPr>
        <xdr:cNvPr id="852" name="直線コネクタ 851"/>
        <xdr:cNvCxnSpPr/>
      </xdr:nvCxnSpPr>
      <xdr:spPr>
        <a:xfrm>
          <a:off x="18656300" y="13040246"/>
          <a:ext cx="8890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6" name="テキスト ボックス 855"/>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71127</xdr:rowOff>
    </xdr:from>
    <xdr:to>
      <xdr:col>32</xdr:col>
      <xdr:colOff>238125</xdr:colOff>
      <xdr:row>76</xdr:row>
      <xdr:rowOff>1277</xdr:rowOff>
    </xdr:to>
    <xdr:sp macro="" textlink="">
      <xdr:nvSpPr>
        <xdr:cNvPr id="862" name="円/楕円 861"/>
        <xdr:cNvSpPr/>
      </xdr:nvSpPr>
      <xdr:spPr>
        <a:xfrm>
          <a:off x="22110700" y="129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94004</xdr:rowOff>
    </xdr:from>
    <xdr:ext cx="534377" cy="259045"/>
    <xdr:sp macro="" textlink="">
      <xdr:nvSpPr>
        <xdr:cNvPr id="863" name="繰出金該当値テキスト"/>
        <xdr:cNvSpPr txBox="1"/>
      </xdr:nvSpPr>
      <xdr:spPr>
        <a:xfrm>
          <a:off x="22212300" y="127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51,933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27654</xdr:rowOff>
    </xdr:from>
    <xdr:to>
      <xdr:col>31</xdr:col>
      <xdr:colOff>85725</xdr:colOff>
      <xdr:row>75</xdr:row>
      <xdr:rowOff>129254</xdr:rowOff>
    </xdr:to>
    <xdr:sp macro="" textlink="">
      <xdr:nvSpPr>
        <xdr:cNvPr id="864" name="円/楕円 863"/>
        <xdr:cNvSpPr/>
      </xdr:nvSpPr>
      <xdr:spPr>
        <a:xfrm>
          <a:off x="21272500" y="1288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145781</xdr:rowOff>
    </xdr:from>
    <xdr:ext cx="534377" cy="259045"/>
    <xdr:sp macro="" textlink="">
      <xdr:nvSpPr>
        <xdr:cNvPr id="865" name="テキスト ボックス 864"/>
        <xdr:cNvSpPr txBox="1"/>
      </xdr:nvSpPr>
      <xdr:spPr>
        <a:xfrm>
          <a:off x="21056111" y="1266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93663</xdr:rowOff>
    </xdr:from>
    <xdr:to>
      <xdr:col>29</xdr:col>
      <xdr:colOff>568325</xdr:colOff>
      <xdr:row>76</xdr:row>
      <xdr:rowOff>23813</xdr:rowOff>
    </xdr:to>
    <xdr:sp macro="" textlink="">
      <xdr:nvSpPr>
        <xdr:cNvPr id="866" name="円/楕円 865"/>
        <xdr:cNvSpPr/>
      </xdr:nvSpPr>
      <xdr:spPr>
        <a:xfrm>
          <a:off x="20383500" y="129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40340</xdr:rowOff>
    </xdr:from>
    <xdr:ext cx="534377" cy="259045"/>
    <xdr:sp macro="" textlink="">
      <xdr:nvSpPr>
        <xdr:cNvPr id="867" name="テキスト ボックス 866"/>
        <xdr:cNvSpPr txBox="1"/>
      </xdr:nvSpPr>
      <xdr:spPr>
        <a:xfrm>
          <a:off x="20167111" y="127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136316</xdr:rowOff>
    </xdr:from>
    <xdr:to>
      <xdr:col>28</xdr:col>
      <xdr:colOff>365125</xdr:colOff>
      <xdr:row>76</xdr:row>
      <xdr:rowOff>66466</xdr:rowOff>
    </xdr:to>
    <xdr:sp macro="" textlink="">
      <xdr:nvSpPr>
        <xdr:cNvPr id="868" name="円/楕円 867"/>
        <xdr:cNvSpPr/>
      </xdr:nvSpPr>
      <xdr:spPr>
        <a:xfrm>
          <a:off x="19494500" y="129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82993</xdr:rowOff>
    </xdr:from>
    <xdr:ext cx="534377" cy="259045"/>
    <xdr:sp macro="" textlink="">
      <xdr:nvSpPr>
        <xdr:cNvPr id="869" name="テキスト ボックス 868"/>
        <xdr:cNvSpPr txBox="1"/>
      </xdr:nvSpPr>
      <xdr:spPr>
        <a:xfrm>
          <a:off x="19278111" y="1277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130696</xdr:rowOff>
    </xdr:from>
    <xdr:to>
      <xdr:col>27</xdr:col>
      <xdr:colOff>161925</xdr:colOff>
      <xdr:row>76</xdr:row>
      <xdr:rowOff>60846</xdr:rowOff>
    </xdr:to>
    <xdr:sp macro="" textlink="">
      <xdr:nvSpPr>
        <xdr:cNvPr id="870" name="円/楕円 869"/>
        <xdr:cNvSpPr/>
      </xdr:nvSpPr>
      <xdr:spPr>
        <a:xfrm>
          <a:off x="18605500" y="1298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77373</xdr:rowOff>
    </xdr:from>
    <xdr:ext cx="534377" cy="259045"/>
    <xdr:sp macro="" textlink="">
      <xdr:nvSpPr>
        <xdr:cNvPr id="871" name="テキスト ボックス 870"/>
        <xdr:cNvSpPr txBox="1"/>
      </xdr:nvSpPr>
      <xdr:spPr>
        <a:xfrm>
          <a:off x="18389111" y="1276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412,514</a:t>
          </a:r>
          <a:r>
            <a:rPr kumimoji="1" lang="ja-JP" altLang="en-US" sz="1300">
              <a:latin typeface="ＭＳ Ｐゴシック"/>
            </a:rPr>
            <a:t>円となっている。主な構成項目である人件費は、住民一人当たり</a:t>
          </a:r>
          <a:r>
            <a:rPr kumimoji="1" lang="en-US" altLang="ja-JP" sz="1300">
              <a:latin typeface="ＭＳ Ｐゴシック"/>
            </a:rPr>
            <a:t>86,206</a:t>
          </a:r>
          <a:r>
            <a:rPr kumimoji="1" lang="ja-JP" altLang="en-US" sz="1300">
              <a:latin typeface="ＭＳ Ｐゴシック"/>
            </a:rPr>
            <a:t>円となっており、前年度と比較して</a:t>
          </a:r>
          <a:r>
            <a:rPr kumimoji="1" lang="en-US" altLang="ja-JP" sz="1300">
              <a:latin typeface="ＭＳ Ｐゴシック"/>
            </a:rPr>
            <a:t>3,709</a:t>
          </a:r>
          <a:r>
            <a:rPr kumimoji="1" lang="ja-JP" altLang="en-US" sz="1300">
              <a:latin typeface="ＭＳ Ｐゴシック"/>
            </a:rPr>
            <a:t>円減少したものの、類似団体平均より高い状況となっている。主な要因としては、良質なサービスを提供するため直営にて実施している業務があり、職員数が類似団体に比べ多いことなどが挙げられる。</a:t>
          </a:r>
        </a:p>
        <a:p>
          <a:endParaRPr kumimoji="1" lang="ja-JP" altLang="en-US" sz="1300">
            <a:latin typeface="ＭＳ Ｐゴシック"/>
          </a:endParaRPr>
        </a:p>
        <a:p>
          <a:r>
            <a:rPr kumimoji="1" lang="ja-JP" altLang="en-US" sz="1300">
              <a:latin typeface="ＭＳ Ｐゴシック"/>
            </a:rPr>
            <a:t>・補助費等は、住民一人当たり</a:t>
          </a:r>
          <a:r>
            <a:rPr kumimoji="1" lang="en-US" altLang="ja-JP" sz="1300">
              <a:latin typeface="ＭＳ Ｐゴシック"/>
            </a:rPr>
            <a:t>28,192</a:t>
          </a:r>
          <a:r>
            <a:rPr kumimoji="1" lang="ja-JP" altLang="en-US" sz="1300">
              <a:latin typeface="ＭＳ Ｐゴシック"/>
            </a:rPr>
            <a:t>円となっており、前年度と比較して</a:t>
          </a:r>
          <a:r>
            <a:rPr kumimoji="1" lang="en-US" altLang="ja-JP" sz="1300">
              <a:latin typeface="ＭＳ Ｐゴシック"/>
            </a:rPr>
            <a:t>60</a:t>
          </a:r>
          <a:r>
            <a:rPr kumimoji="1" lang="ja-JP" altLang="en-US" sz="1300">
              <a:latin typeface="ＭＳ Ｐゴシック"/>
            </a:rPr>
            <a:t>円増加したものの、類似団体平均より低い状況となっている。本市のこれまでの主な取組としては、平成</a:t>
          </a:r>
          <a:r>
            <a:rPr kumimoji="1" lang="en-US" altLang="ja-JP" sz="1300">
              <a:latin typeface="ＭＳ Ｐゴシック"/>
            </a:rPr>
            <a:t>5</a:t>
          </a:r>
          <a:r>
            <a:rPr kumimoji="1" lang="ja-JP" altLang="en-US" sz="1300">
              <a:latin typeface="ＭＳ Ｐゴシック"/>
            </a:rPr>
            <a:t>年度から各種協議会等に対する補助金・負担金等の予算を</a:t>
          </a:r>
          <a:r>
            <a:rPr kumimoji="1" lang="en-US" altLang="ja-JP" sz="1300">
              <a:latin typeface="ＭＳ Ｐゴシック"/>
            </a:rPr>
            <a:t>3</a:t>
          </a:r>
          <a:r>
            <a:rPr kumimoji="1" lang="ja-JP" altLang="en-US" sz="1300">
              <a:latin typeface="ＭＳ Ｐゴシック"/>
            </a:rPr>
            <a:t>ヵ年で</a:t>
          </a:r>
          <a:r>
            <a:rPr kumimoji="1" lang="en-US" altLang="ja-JP" sz="1300">
              <a:latin typeface="ＭＳ Ｐゴシック"/>
            </a:rPr>
            <a:t>10</a:t>
          </a:r>
          <a:r>
            <a:rPr kumimoji="1" lang="ja-JP" altLang="en-US" sz="1300">
              <a:latin typeface="ＭＳ Ｐゴシック"/>
            </a:rPr>
            <a:t>％削減し、その後も補助金等交付規則等を制定し適正化を図ってきた。今後とも行政の責任分野、経費負担の在り方、行政効果等を精査し、関係者の理解を得ながら補助金等の整理合理化に努める。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香川県坂出市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54,222
53,608
92.49
23,158,656
22,367,371
730,612
13,548,139
21,937,542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88.3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113901</xdr:rowOff>
    </xdr:from>
    <xdr:to>
      <xdr:col>6</xdr:col>
      <xdr:colOff>511175</xdr:colOff>
      <xdr:row>37</xdr:row>
      <xdr:rowOff>33727</xdr:rowOff>
    </xdr:to>
    <xdr:cxnSp macro="">
      <xdr:nvCxnSpPr>
        <xdr:cNvPr id="63" name="直線コネクタ 62"/>
        <xdr:cNvCxnSpPr/>
      </xdr:nvCxnSpPr>
      <xdr:spPr>
        <a:xfrm>
          <a:off x="3797300" y="6286101"/>
          <a:ext cx="838200" cy="9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133294</xdr:rowOff>
    </xdr:from>
    <xdr:ext cx="469744" cy="259045"/>
    <xdr:sp macro="" textlink="">
      <xdr:nvSpPr>
        <xdr:cNvPr id="64" name="議会費平均値テキスト"/>
        <xdr:cNvSpPr txBox="1"/>
      </xdr:nvSpPr>
      <xdr:spPr>
        <a:xfrm>
          <a:off x="4686300" y="6476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113901</xdr:rowOff>
    </xdr:from>
    <xdr:to>
      <xdr:col>5</xdr:col>
      <xdr:colOff>358775</xdr:colOff>
      <xdr:row>36</xdr:row>
      <xdr:rowOff>137740</xdr:rowOff>
    </xdr:to>
    <xdr:cxnSp macro="">
      <xdr:nvCxnSpPr>
        <xdr:cNvPr id="66" name="直線コネクタ 65"/>
        <xdr:cNvCxnSpPr/>
      </xdr:nvCxnSpPr>
      <xdr:spPr>
        <a:xfrm flipV="1">
          <a:off x="2908300" y="6286101"/>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120904</xdr:rowOff>
    </xdr:from>
    <xdr:to>
      <xdr:col>5</xdr:col>
      <xdr:colOff>409575</xdr:colOff>
      <xdr:row>38</xdr:row>
      <xdr:rowOff>51054</xdr:rowOff>
    </xdr:to>
    <xdr:sp macro="" textlink="">
      <xdr:nvSpPr>
        <xdr:cNvPr id="67" name="フローチャート : 判断 66"/>
        <xdr:cNvSpPr/>
      </xdr:nvSpPr>
      <xdr:spPr>
        <a:xfrm>
          <a:off x="3746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42181</xdr:rowOff>
    </xdr:from>
    <xdr:ext cx="469744" cy="259045"/>
    <xdr:sp macro="" textlink="">
      <xdr:nvSpPr>
        <xdr:cNvPr id="68" name="テキスト ボックス 67"/>
        <xdr:cNvSpPr txBox="1"/>
      </xdr:nvSpPr>
      <xdr:spPr>
        <a:xfrm>
          <a:off x="3562427" y="65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137740</xdr:rowOff>
    </xdr:from>
    <xdr:to>
      <xdr:col>4</xdr:col>
      <xdr:colOff>155575</xdr:colOff>
      <xdr:row>36</xdr:row>
      <xdr:rowOff>143456</xdr:rowOff>
    </xdr:to>
    <xdr:cxnSp macro="">
      <xdr:nvCxnSpPr>
        <xdr:cNvPr id="69" name="直線コネクタ 68"/>
        <xdr:cNvCxnSpPr/>
      </xdr:nvCxnSpPr>
      <xdr:spPr>
        <a:xfrm flipV="1">
          <a:off x="2019300" y="630994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43977</xdr:rowOff>
    </xdr:from>
    <xdr:ext cx="469744" cy="259045"/>
    <xdr:sp macro="" textlink="">
      <xdr:nvSpPr>
        <xdr:cNvPr id="71" name="テキスト ボックス 70"/>
        <xdr:cNvSpPr txBox="1"/>
      </xdr:nvSpPr>
      <xdr:spPr>
        <a:xfrm>
          <a:off x="2673427" y="65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123861</xdr:rowOff>
    </xdr:from>
    <xdr:to>
      <xdr:col>2</xdr:col>
      <xdr:colOff>638175</xdr:colOff>
      <xdr:row>36</xdr:row>
      <xdr:rowOff>143456</xdr:rowOff>
    </xdr:to>
    <xdr:cxnSp macro="">
      <xdr:nvCxnSpPr>
        <xdr:cNvPr id="72" name="直線コネクタ 71"/>
        <xdr:cNvCxnSpPr/>
      </xdr:nvCxnSpPr>
      <xdr:spPr>
        <a:xfrm>
          <a:off x="1130300" y="629606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49529</xdr:rowOff>
    </xdr:from>
    <xdr:ext cx="469744" cy="259045"/>
    <xdr:sp macro="" textlink="">
      <xdr:nvSpPr>
        <xdr:cNvPr id="74" name="テキスト ボックス 73"/>
        <xdr:cNvSpPr txBox="1"/>
      </xdr:nvSpPr>
      <xdr:spPr>
        <a:xfrm>
          <a:off x="1784427" y="656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25526</xdr:rowOff>
    </xdr:from>
    <xdr:ext cx="469744" cy="259045"/>
    <xdr:sp macro="" textlink="">
      <xdr:nvSpPr>
        <xdr:cNvPr id="76" name="テキスト ボックス 75"/>
        <xdr:cNvSpPr txBox="1"/>
      </xdr:nvSpPr>
      <xdr:spPr>
        <a:xfrm>
          <a:off x="895427" y="654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154377</xdr:rowOff>
    </xdr:from>
    <xdr:to>
      <xdr:col>6</xdr:col>
      <xdr:colOff>561975</xdr:colOff>
      <xdr:row>37</xdr:row>
      <xdr:rowOff>84527</xdr:rowOff>
    </xdr:to>
    <xdr:sp macro="" textlink="">
      <xdr:nvSpPr>
        <xdr:cNvPr id="82" name="円/楕円 81"/>
        <xdr:cNvSpPr/>
      </xdr:nvSpPr>
      <xdr:spPr>
        <a:xfrm>
          <a:off x="4584700" y="63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5804</xdr:rowOff>
    </xdr:from>
    <xdr:ext cx="469744" cy="259045"/>
    <xdr:sp macro="" textlink="">
      <xdr:nvSpPr>
        <xdr:cNvPr id="83" name="議会費該当値テキスト"/>
        <xdr:cNvSpPr txBox="1"/>
      </xdr:nvSpPr>
      <xdr:spPr>
        <a:xfrm>
          <a:off x="4686300" y="617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63101</xdr:rowOff>
    </xdr:from>
    <xdr:to>
      <xdr:col>5</xdr:col>
      <xdr:colOff>409575</xdr:colOff>
      <xdr:row>36</xdr:row>
      <xdr:rowOff>164701</xdr:rowOff>
    </xdr:to>
    <xdr:sp macro="" textlink="">
      <xdr:nvSpPr>
        <xdr:cNvPr id="84" name="円/楕円 83"/>
        <xdr:cNvSpPr/>
      </xdr:nvSpPr>
      <xdr:spPr>
        <a:xfrm>
          <a:off x="3746500" y="62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9778</xdr:rowOff>
    </xdr:from>
    <xdr:ext cx="469744" cy="259045"/>
    <xdr:sp macro="" textlink="">
      <xdr:nvSpPr>
        <xdr:cNvPr id="85" name="テキスト ボックス 84"/>
        <xdr:cNvSpPr txBox="1"/>
      </xdr:nvSpPr>
      <xdr:spPr>
        <a:xfrm>
          <a:off x="3562427" y="601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86940</xdr:rowOff>
    </xdr:from>
    <xdr:to>
      <xdr:col>4</xdr:col>
      <xdr:colOff>206375</xdr:colOff>
      <xdr:row>37</xdr:row>
      <xdr:rowOff>17090</xdr:rowOff>
    </xdr:to>
    <xdr:sp macro="" textlink="">
      <xdr:nvSpPr>
        <xdr:cNvPr id="86" name="円/楕円 85"/>
        <xdr:cNvSpPr/>
      </xdr:nvSpPr>
      <xdr:spPr>
        <a:xfrm>
          <a:off x="2857500" y="625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33617</xdr:rowOff>
    </xdr:from>
    <xdr:ext cx="469744" cy="259045"/>
    <xdr:sp macro="" textlink="">
      <xdr:nvSpPr>
        <xdr:cNvPr id="87" name="テキスト ボックス 86"/>
        <xdr:cNvSpPr txBox="1"/>
      </xdr:nvSpPr>
      <xdr:spPr>
        <a:xfrm>
          <a:off x="2673427" y="603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92656</xdr:rowOff>
    </xdr:from>
    <xdr:to>
      <xdr:col>3</xdr:col>
      <xdr:colOff>3175</xdr:colOff>
      <xdr:row>37</xdr:row>
      <xdr:rowOff>22806</xdr:rowOff>
    </xdr:to>
    <xdr:sp macro="" textlink="">
      <xdr:nvSpPr>
        <xdr:cNvPr id="88" name="円/楕円 87"/>
        <xdr:cNvSpPr/>
      </xdr:nvSpPr>
      <xdr:spPr>
        <a:xfrm>
          <a:off x="1968500" y="626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39333</xdr:rowOff>
    </xdr:from>
    <xdr:ext cx="469744" cy="259045"/>
    <xdr:sp macro="" textlink="">
      <xdr:nvSpPr>
        <xdr:cNvPr id="89" name="テキスト ボックス 88"/>
        <xdr:cNvSpPr txBox="1"/>
      </xdr:nvSpPr>
      <xdr:spPr>
        <a:xfrm>
          <a:off x="1784427" y="604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73061</xdr:rowOff>
    </xdr:from>
    <xdr:to>
      <xdr:col>1</xdr:col>
      <xdr:colOff>485775</xdr:colOff>
      <xdr:row>37</xdr:row>
      <xdr:rowOff>3211</xdr:rowOff>
    </xdr:to>
    <xdr:sp macro="" textlink="">
      <xdr:nvSpPr>
        <xdr:cNvPr id="90" name="円/楕円 89"/>
        <xdr:cNvSpPr/>
      </xdr:nvSpPr>
      <xdr:spPr>
        <a:xfrm>
          <a:off x="1079500" y="62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19738</xdr:rowOff>
    </xdr:from>
    <xdr:ext cx="469744" cy="259045"/>
    <xdr:sp macro="" textlink="">
      <xdr:nvSpPr>
        <xdr:cNvPr id="91" name="テキスト ボックス 90"/>
        <xdr:cNvSpPr txBox="1"/>
      </xdr:nvSpPr>
      <xdr:spPr>
        <a:xfrm>
          <a:off x="895427" y="60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60,179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76646</xdr:rowOff>
    </xdr:from>
    <xdr:to>
      <xdr:col>6</xdr:col>
      <xdr:colOff>511175</xdr:colOff>
      <xdr:row>58</xdr:row>
      <xdr:rowOff>94310</xdr:rowOff>
    </xdr:to>
    <xdr:cxnSp macro="">
      <xdr:nvCxnSpPr>
        <xdr:cNvPr id="122" name="直線コネクタ 121"/>
        <xdr:cNvCxnSpPr/>
      </xdr:nvCxnSpPr>
      <xdr:spPr>
        <a:xfrm>
          <a:off x="3797300" y="10020746"/>
          <a:ext cx="838200" cy="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76646</xdr:rowOff>
    </xdr:from>
    <xdr:to>
      <xdr:col>5</xdr:col>
      <xdr:colOff>358775</xdr:colOff>
      <xdr:row>58</xdr:row>
      <xdr:rowOff>86763</xdr:rowOff>
    </xdr:to>
    <xdr:cxnSp macro="">
      <xdr:nvCxnSpPr>
        <xdr:cNvPr id="125" name="直線コネクタ 124"/>
        <xdr:cNvCxnSpPr/>
      </xdr:nvCxnSpPr>
      <xdr:spPr>
        <a:xfrm flipV="1">
          <a:off x="2908300" y="10020746"/>
          <a:ext cx="889000" cy="1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47703</xdr:rowOff>
    </xdr:from>
    <xdr:to>
      <xdr:col>5</xdr:col>
      <xdr:colOff>409575</xdr:colOff>
      <xdr:row>58</xdr:row>
      <xdr:rowOff>149303</xdr:rowOff>
    </xdr:to>
    <xdr:sp macro="" textlink="">
      <xdr:nvSpPr>
        <xdr:cNvPr id="126" name="フローチャート : 判断 125"/>
        <xdr:cNvSpPr/>
      </xdr:nvSpPr>
      <xdr:spPr>
        <a:xfrm>
          <a:off x="3746500" y="999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140430</xdr:rowOff>
    </xdr:from>
    <xdr:ext cx="534377" cy="259045"/>
    <xdr:sp macro="" textlink="">
      <xdr:nvSpPr>
        <xdr:cNvPr id="127" name="テキスト ボックス 126"/>
        <xdr:cNvSpPr txBox="1"/>
      </xdr:nvSpPr>
      <xdr:spPr>
        <a:xfrm>
          <a:off x="3530111" y="1008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33375</xdr:rowOff>
    </xdr:from>
    <xdr:to>
      <xdr:col>4</xdr:col>
      <xdr:colOff>155575</xdr:colOff>
      <xdr:row>58</xdr:row>
      <xdr:rowOff>86763</xdr:rowOff>
    </xdr:to>
    <xdr:cxnSp macro="">
      <xdr:nvCxnSpPr>
        <xdr:cNvPr id="128" name="直線コネクタ 127"/>
        <xdr:cNvCxnSpPr/>
      </xdr:nvCxnSpPr>
      <xdr:spPr>
        <a:xfrm>
          <a:off x="2019300" y="9977475"/>
          <a:ext cx="889000" cy="5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33375</xdr:rowOff>
    </xdr:from>
    <xdr:to>
      <xdr:col>2</xdr:col>
      <xdr:colOff>638175</xdr:colOff>
      <xdr:row>58</xdr:row>
      <xdr:rowOff>43698</xdr:rowOff>
    </xdr:to>
    <xdr:cxnSp macro="">
      <xdr:nvCxnSpPr>
        <xdr:cNvPr id="131" name="直線コネクタ 130"/>
        <xdr:cNvCxnSpPr/>
      </xdr:nvCxnSpPr>
      <xdr:spPr>
        <a:xfrm flipV="1">
          <a:off x="1130300" y="9977475"/>
          <a:ext cx="889000" cy="1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104298</xdr:rowOff>
    </xdr:from>
    <xdr:ext cx="534377" cy="259045"/>
    <xdr:sp macro="" textlink="">
      <xdr:nvSpPr>
        <xdr:cNvPr id="133" name="テキスト ボックス 132"/>
        <xdr:cNvSpPr txBox="1"/>
      </xdr:nvSpPr>
      <xdr:spPr>
        <a:xfrm>
          <a:off x="1752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88525</xdr:rowOff>
    </xdr:from>
    <xdr:ext cx="534377" cy="259045"/>
    <xdr:sp macro="" textlink="">
      <xdr:nvSpPr>
        <xdr:cNvPr id="135" name="テキスト ボックス 134"/>
        <xdr:cNvSpPr txBox="1"/>
      </xdr:nvSpPr>
      <xdr:spPr>
        <a:xfrm>
          <a:off x="863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43510</xdr:rowOff>
    </xdr:from>
    <xdr:to>
      <xdr:col>6</xdr:col>
      <xdr:colOff>561975</xdr:colOff>
      <xdr:row>58</xdr:row>
      <xdr:rowOff>145110</xdr:rowOff>
    </xdr:to>
    <xdr:sp macro="" textlink="">
      <xdr:nvSpPr>
        <xdr:cNvPr id="141" name="円/楕円 140"/>
        <xdr:cNvSpPr/>
      </xdr:nvSpPr>
      <xdr:spPr>
        <a:xfrm>
          <a:off x="4584700" y="99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53,899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25846</xdr:rowOff>
    </xdr:from>
    <xdr:to>
      <xdr:col>5</xdr:col>
      <xdr:colOff>409575</xdr:colOff>
      <xdr:row>58</xdr:row>
      <xdr:rowOff>127446</xdr:rowOff>
    </xdr:to>
    <xdr:sp macro="" textlink="">
      <xdr:nvSpPr>
        <xdr:cNvPr id="143" name="円/楕円 142"/>
        <xdr:cNvSpPr/>
      </xdr:nvSpPr>
      <xdr:spPr>
        <a:xfrm>
          <a:off x="3746500" y="99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143973</xdr:rowOff>
    </xdr:from>
    <xdr:ext cx="534377" cy="259045"/>
    <xdr:sp macro="" textlink="">
      <xdr:nvSpPr>
        <xdr:cNvPr id="144" name="テキスト ボックス 143"/>
        <xdr:cNvSpPr txBox="1"/>
      </xdr:nvSpPr>
      <xdr:spPr>
        <a:xfrm>
          <a:off x="3530111" y="97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35963</xdr:rowOff>
    </xdr:from>
    <xdr:to>
      <xdr:col>4</xdr:col>
      <xdr:colOff>206375</xdr:colOff>
      <xdr:row>58</xdr:row>
      <xdr:rowOff>137563</xdr:rowOff>
    </xdr:to>
    <xdr:sp macro="" textlink="">
      <xdr:nvSpPr>
        <xdr:cNvPr id="145" name="円/楕円 144"/>
        <xdr:cNvSpPr/>
      </xdr:nvSpPr>
      <xdr:spPr>
        <a:xfrm>
          <a:off x="2857500" y="99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128690</xdr:rowOff>
    </xdr:from>
    <xdr:ext cx="534377" cy="259045"/>
    <xdr:sp macro="" textlink="">
      <xdr:nvSpPr>
        <xdr:cNvPr id="146" name="テキスト ボックス 145"/>
        <xdr:cNvSpPr txBox="1"/>
      </xdr:nvSpPr>
      <xdr:spPr>
        <a:xfrm>
          <a:off x="2641111" y="1007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154025</xdr:rowOff>
    </xdr:from>
    <xdr:to>
      <xdr:col>3</xdr:col>
      <xdr:colOff>3175</xdr:colOff>
      <xdr:row>58</xdr:row>
      <xdr:rowOff>84175</xdr:rowOff>
    </xdr:to>
    <xdr:sp macro="" textlink="">
      <xdr:nvSpPr>
        <xdr:cNvPr id="147" name="円/楕円 146"/>
        <xdr:cNvSpPr/>
      </xdr:nvSpPr>
      <xdr:spPr>
        <a:xfrm>
          <a:off x="1968500" y="99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100702</xdr:rowOff>
    </xdr:from>
    <xdr:ext cx="534377" cy="259045"/>
    <xdr:sp macro="" textlink="">
      <xdr:nvSpPr>
        <xdr:cNvPr id="148" name="テキスト ボックス 147"/>
        <xdr:cNvSpPr txBox="1"/>
      </xdr:nvSpPr>
      <xdr:spPr>
        <a:xfrm>
          <a:off x="1752111" y="97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164348</xdr:rowOff>
    </xdr:from>
    <xdr:to>
      <xdr:col>1</xdr:col>
      <xdr:colOff>485775</xdr:colOff>
      <xdr:row>58</xdr:row>
      <xdr:rowOff>94498</xdr:rowOff>
    </xdr:to>
    <xdr:sp macro="" textlink="">
      <xdr:nvSpPr>
        <xdr:cNvPr id="149" name="円/楕円 148"/>
        <xdr:cNvSpPr/>
      </xdr:nvSpPr>
      <xdr:spPr>
        <a:xfrm>
          <a:off x="1079500" y="993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111025</xdr:rowOff>
    </xdr:from>
    <xdr:ext cx="534377" cy="259045"/>
    <xdr:sp macro="" textlink="">
      <xdr:nvSpPr>
        <xdr:cNvPr id="150" name="テキスト ボックス 149"/>
        <xdr:cNvSpPr txBox="1"/>
      </xdr:nvSpPr>
      <xdr:spPr>
        <a:xfrm>
          <a:off x="863111" y="971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152,680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10609</xdr:rowOff>
    </xdr:from>
    <xdr:to>
      <xdr:col>6</xdr:col>
      <xdr:colOff>511175</xdr:colOff>
      <xdr:row>78</xdr:row>
      <xdr:rowOff>17219</xdr:rowOff>
    </xdr:to>
    <xdr:cxnSp macro="">
      <xdr:nvCxnSpPr>
        <xdr:cNvPr id="181" name="直線コネクタ 180"/>
        <xdr:cNvCxnSpPr/>
      </xdr:nvCxnSpPr>
      <xdr:spPr>
        <a:xfrm>
          <a:off x="3797300" y="13383709"/>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130453</xdr:rowOff>
    </xdr:from>
    <xdr:ext cx="599010" cy="259045"/>
    <xdr:sp macro="" textlink="">
      <xdr:nvSpPr>
        <xdr:cNvPr id="182" name="民生費平均値テキスト"/>
        <xdr:cNvSpPr txBox="1"/>
      </xdr:nvSpPr>
      <xdr:spPr>
        <a:xfrm>
          <a:off x="4686300" y="1333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10609</xdr:rowOff>
    </xdr:from>
    <xdr:to>
      <xdr:col>5</xdr:col>
      <xdr:colOff>358775</xdr:colOff>
      <xdr:row>78</xdr:row>
      <xdr:rowOff>28355</xdr:rowOff>
    </xdr:to>
    <xdr:cxnSp macro="">
      <xdr:nvCxnSpPr>
        <xdr:cNvPr id="184" name="直線コネクタ 183"/>
        <xdr:cNvCxnSpPr/>
      </xdr:nvCxnSpPr>
      <xdr:spPr>
        <a:xfrm flipV="1">
          <a:off x="2908300" y="13383709"/>
          <a:ext cx="889000" cy="1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160621</xdr:rowOff>
    </xdr:from>
    <xdr:to>
      <xdr:col>5</xdr:col>
      <xdr:colOff>409575</xdr:colOff>
      <xdr:row>78</xdr:row>
      <xdr:rowOff>90771</xdr:rowOff>
    </xdr:to>
    <xdr:sp macro="" textlink="">
      <xdr:nvSpPr>
        <xdr:cNvPr id="185" name="フローチャート : 判断 184"/>
        <xdr:cNvSpPr/>
      </xdr:nvSpPr>
      <xdr:spPr>
        <a:xfrm>
          <a:off x="3746500" y="1336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81898</xdr:rowOff>
    </xdr:from>
    <xdr:ext cx="599010" cy="259045"/>
    <xdr:sp macro="" textlink="">
      <xdr:nvSpPr>
        <xdr:cNvPr id="186" name="テキスト ボックス 185"/>
        <xdr:cNvSpPr txBox="1"/>
      </xdr:nvSpPr>
      <xdr:spPr>
        <a:xfrm>
          <a:off x="3497794" y="1345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28355</xdr:rowOff>
    </xdr:from>
    <xdr:to>
      <xdr:col>4</xdr:col>
      <xdr:colOff>155575</xdr:colOff>
      <xdr:row>78</xdr:row>
      <xdr:rowOff>43670</xdr:rowOff>
    </xdr:to>
    <xdr:cxnSp macro="">
      <xdr:nvCxnSpPr>
        <xdr:cNvPr id="187" name="直線コネクタ 186"/>
        <xdr:cNvCxnSpPr/>
      </xdr:nvCxnSpPr>
      <xdr:spPr>
        <a:xfrm flipV="1">
          <a:off x="2019300" y="13401455"/>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76762</xdr:rowOff>
    </xdr:from>
    <xdr:ext cx="599010" cy="259045"/>
    <xdr:sp macro="" textlink="">
      <xdr:nvSpPr>
        <xdr:cNvPr id="189" name="テキスト ボックス 188"/>
        <xdr:cNvSpPr txBox="1"/>
      </xdr:nvSpPr>
      <xdr:spPr>
        <a:xfrm>
          <a:off x="2608794" y="13449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43219</xdr:rowOff>
    </xdr:from>
    <xdr:to>
      <xdr:col>2</xdr:col>
      <xdr:colOff>638175</xdr:colOff>
      <xdr:row>78</xdr:row>
      <xdr:rowOff>43670</xdr:rowOff>
    </xdr:to>
    <xdr:cxnSp macro="">
      <xdr:nvCxnSpPr>
        <xdr:cNvPr id="190" name="直線コネクタ 189"/>
        <xdr:cNvCxnSpPr/>
      </xdr:nvCxnSpPr>
      <xdr:spPr>
        <a:xfrm>
          <a:off x="1130300" y="13416319"/>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87534</xdr:rowOff>
    </xdr:from>
    <xdr:ext cx="599010" cy="259045"/>
    <xdr:sp macro="" textlink="">
      <xdr:nvSpPr>
        <xdr:cNvPr id="192" name="テキスト ボックス 191"/>
        <xdr:cNvSpPr txBox="1"/>
      </xdr:nvSpPr>
      <xdr:spPr>
        <a:xfrm>
          <a:off x="1719794" y="1346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96607</xdr:rowOff>
    </xdr:from>
    <xdr:ext cx="599010" cy="259045"/>
    <xdr:sp macro="" textlink="">
      <xdr:nvSpPr>
        <xdr:cNvPr id="194" name="テキスト ボックス 193"/>
        <xdr:cNvSpPr txBox="1"/>
      </xdr:nvSpPr>
      <xdr:spPr>
        <a:xfrm>
          <a:off x="830794" y="1346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137869</xdr:rowOff>
    </xdr:from>
    <xdr:to>
      <xdr:col>6</xdr:col>
      <xdr:colOff>561975</xdr:colOff>
      <xdr:row>78</xdr:row>
      <xdr:rowOff>68019</xdr:rowOff>
    </xdr:to>
    <xdr:sp macro="" textlink="">
      <xdr:nvSpPr>
        <xdr:cNvPr id="200" name="円/楕円 199"/>
        <xdr:cNvSpPr/>
      </xdr:nvSpPr>
      <xdr:spPr>
        <a:xfrm>
          <a:off x="4584700" y="1333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97246</xdr:rowOff>
    </xdr:from>
    <xdr:ext cx="599010" cy="259045"/>
    <xdr:sp macro="" textlink="">
      <xdr:nvSpPr>
        <xdr:cNvPr id="201" name="民生費該当値テキスト"/>
        <xdr:cNvSpPr txBox="1"/>
      </xdr:nvSpPr>
      <xdr:spPr>
        <a:xfrm>
          <a:off x="4686300" y="1312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155,010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131259</xdr:rowOff>
    </xdr:from>
    <xdr:to>
      <xdr:col>5</xdr:col>
      <xdr:colOff>409575</xdr:colOff>
      <xdr:row>78</xdr:row>
      <xdr:rowOff>61409</xdr:rowOff>
    </xdr:to>
    <xdr:sp macro="" textlink="">
      <xdr:nvSpPr>
        <xdr:cNvPr id="202" name="円/楕円 201"/>
        <xdr:cNvSpPr/>
      </xdr:nvSpPr>
      <xdr:spPr>
        <a:xfrm>
          <a:off x="3746500" y="133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77936</xdr:rowOff>
    </xdr:from>
    <xdr:ext cx="599010" cy="259045"/>
    <xdr:sp macro="" textlink="">
      <xdr:nvSpPr>
        <xdr:cNvPr id="203" name="テキスト ボックス 202"/>
        <xdr:cNvSpPr txBox="1"/>
      </xdr:nvSpPr>
      <xdr:spPr>
        <a:xfrm>
          <a:off x="3497794" y="1310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149005</xdr:rowOff>
    </xdr:from>
    <xdr:to>
      <xdr:col>4</xdr:col>
      <xdr:colOff>206375</xdr:colOff>
      <xdr:row>78</xdr:row>
      <xdr:rowOff>79155</xdr:rowOff>
    </xdr:to>
    <xdr:sp macro="" textlink="">
      <xdr:nvSpPr>
        <xdr:cNvPr id="204" name="円/楕円 203"/>
        <xdr:cNvSpPr/>
      </xdr:nvSpPr>
      <xdr:spPr>
        <a:xfrm>
          <a:off x="2857500" y="1335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95682</xdr:rowOff>
    </xdr:from>
    <xdr:ext cx="599010" cy="259045"/>
    <xdr:sp macro="" textlink="">
      <xdr:nvSpPr>
        <xdr:cNvPr id="205" name="テキスト ボックス 204"/>
        <xdr:cNvSpPr txBox="1"/>
      </xdr:nvSpPr>
      <xdr:spPr>
        <a:xfrm>
          <a:off x="2608794" y="1312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148,190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164320</xdr:rowOff>
    </xdr:from>
    <xdr:to>
      <xdr:col>3</xdr:col>
      <xdr:colOff>3175</xdr:colOff>
      <xdr:row>78</xdr:row>
      <xdr:rowOff>94470</xdr:rowOff>
    </xdr:to>
    <xdr:sp macro="" textlink="">
      <xdr:nvSpPr>
        <xdr:cNvPr id="206" name="円/楕円 205"/>
        <xdr:cNvSpPr/>
      </xdr:nvSpPr>
      <xdr:spPr>
        <a:xfrm>
          <a:off x="1968500" y="133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110997</xdr:rowOff>
    </xdr:from>
    <xdr:ext cx="599010" cy="259045"/>
    <xdr:sp macro="" textlink="">
      <xdr:nvSpPr>
        <xdr:cNvPr id="207" name="テキスト ボックス 206"/>
        <xdr:cNvSpPr txBox="1"/>
      </xdr:nvSpPr>
      <xdr:spPr>
        <a:xfrm>
          <a:off x="1719794" y="1314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138,811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163869</xdr:rowOff>
    </xdr:from>
    <xdr:to>
      <xdr:col>1</xdr:col>
      <xdr:colOff>485775</xdr:colOff>
      <xdr:row>78</xdr:row>
      <xdr:rowOff>94019</xdr:rowOff>
    </xdr:to>
    <xdr:sp macro="" textlink="">
      <xdr:nvSpPr>
        <xdr:cNvPr id="208" name="円/楕円 207"/>
        <xdr:cNvSpPr/>
      </xdr:nvSpPr>
      <xdr:spPr>
        <a:xfrm>
          <a:off x="1079500" y="133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110546</xdr:rowOff>
    </xdr:from>
    <xdr:ext cx="599010" cy="259045"/>
    <xdr:sp macro="" textlink="">
      <xdr:nvSpPr>
        <xdr:cNvPr id="209" name="テキスト ボックス 208"/>
        <xdr:cNvSpPr txBox="1"/>
      </xdr:nvSpPr>
      <xdr:spPr>
        <a:xfrm>
          <a:off x="830794" y="1314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160502</xdr:rowOff>
    </xdr:from>
    <xdr:to>
      <xdr:col>6</xdr:col>
      <xdr:colOff>511175</xdr:colOff>
      <xdr:row>97</xdr:row>
      <xdr:rowOff>18695</xdr:rowOff>
    </xdr:to>
    <xdr:cxnSp macro="">
      <xdr:nvCxnSpPr>
        <xdr:cNvPr id="239" name="直線コネクタ 238"/>
        <xdr:cNvCxnSpPr/>
      </xdr:nvCxnSpPr>
      <xdr:spPr>
        <a:xfrm flipV="1">
          <a:off x="3797300" y="16619702"/>
          <a:ext cx="8382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18695</xdr:rowOff>
    </xdr:from>
    <xdr:to>
      <xdr:col>5</xdr:col>
      <xdr:colOff>358775</xdr:colOff>
      <xdr:row>97</xdr:row>
      <xdr:rowOff>22143</xdr:rowOff>
    </xdr:to>
    <xdr:cxnSp macro="">
      <xdr:nvCxnSpPr>
        <xdr:cNvPr id="242" name="直線コネクタ 241"/>
        <xdr:cNvCxnSpPr/>
      </xdr:nvCxnSpPr>
      <xdr:spPr>
        <a:xfrm flipV="1">
          <a:off x="2908300" y="16649345"/>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43" name="フローチャート : 判断 242"/>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44" name="テキスト ボックス 243"/>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22143</xdr:rowOff>
    </xdr:from>
    <xdr:to>
      <xdr:col>4</xdr:col>
      <xdr:colOff>155575</xdr:colOff>
      <xdr:row>97</xdr:row>
      <xdr:rowOff>77197</xdr:rowOff>
    </xdr:to>
    <xdr:cxnSp macro="">
      <xdr:nvCxnSpPr>
        <xdr:cNvPr id="245" name="直線コネクタ 244"/>
        <xdr:cNvCxnSpPr/>
      </xdr:nvCxnSpPr>
      <xdr:spPr>
        <a:xfrm flipV="1">
          <a:off x="2019300" y="16652793"/>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77197</xdr:rowOff>
    </xdr:from>
    <xdr:to>
      <xdr:col>2</xdr:col>
      <xdr:colOff>638175</xdr:colOff>
      <xdr:row>97</xdr:row>
      <xdr:rowOff>99143</xdr:rowOff>
    </xdr:to>
    <xdr:cxnSp macro="">
      <xdr:nvCxnSpPr>
        <xdr:cNvPr id="248" name="直線コネクタ 247"/>
        <xdr:cNvCxnSpPr/>
      </xdr:nvCxnSpPr>
      <xdr:spPr>
        <a:xfrm flipV="1">
          <a:off x="1130300" y="16707847"/>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109702</xdr:rowOff>
    </xdr:from>
    <xdr:to>
      <xdr:col>6</xdr:col>
      <xdr:colOff>561975</xdr:colOff>
      <xdr:row>97</xdr:row>
      <xdr:rowOff>39852</xdr:rowOff>
    </xdr:to>
    <xdr:sp macro="" textlink="">
      <xdr:nvSpPr>
        <xdr:cNvPr id="258" name="円/楕円 257"/>
        <xdr:cNvSpPr/>
      </xdr:nvSpPr>
      <xdr:spPr>
        <a:xfrm>
          <a:off x="4584700" y="1656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132579</xdr:rowOff>
    </xdr:from>
    <xdr:ext cx="534377" cy="259045"/>
    <xdr:sp macro="" textlink="">
      <xdr:nvSpPr>
        <xdr:cNvPr id="259" name="衛生費該当値テキスト"/>
        <xdr:cNvSpPr txBox="1"/>
      </xdr:nvSpPr>
      <xdr:spPr>
        <a:xfrm>
          <a:off x="4686300" y="1642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40,908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139345</xdr:rowOff>
    </xdr:from>
    <xdr:to>
      <xdr:col>5</xdr:col>
      <xdr:colOff>409575</xdr:colOff>
      <xdr:row>97</xdr:row>
      <xdr:rowOff>69495</xdr:rowOff>
    </xdr:to>
    <xdr:sp macro="" textlink="">
      <xdr:nvSpPr>
        <xdr:cNvPr id="260" name="円/楕円 259"/>
        <xdr:cNvSpPr/>
      </xdr:nvSpPr>
      <xdr:spPr>
        <a:xfrm>
          <a:off x="3746500" y="165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86022</xdr:rowOff>
    </xdr:from>
    <xdr:ext cx="534377" cy="259045"/>
    <xdr:sp macro="" textlink="">
      <xdr:nvSpPr>
        <xdr:cNvPr id="261" name="テキスト ボックス 260"/>
        <xdr:cNvSpPr txBox="1"/>
      </xdr:nvSpPr>
      <xdr:spPr>
        <a:xfrm>
          <a:off x="3530111" y="163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142793</xdr:rowOff>
    </xdr:from>
    <xdr:to>
      <xdr:col>4</xdr:col>
      <xdr:colOff>206375</xdr:colOff>
      <xdr:row>97</xdr:row>
      <xdr:rowOff>72943</xdr:rowOff>
    </xdr:to>
    <xdr:sp macro="" textlink="">
      <xdr:nvSpPr>
        <xdr:cNvPr id="262" name="円/楕円 261"/>
        <xdr:cNvSpPr/>
      </xdr:nvSpPr>
      <xdr:spPr>
        <a:xfrm>
          <a:off x="2857500" y="166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89470</xdr:rowOff>
    </xdr:from>
    <xdr:ext cx="534377" cy="259045"/>
    <xdr:sp macro="" textlink="">
      <xdr:nvSpPr>
        <xdr:cNvPr id="263" name="テキスト ボックス 262"/>
        <xdr:cNvSpPr txBox="1"/>
      </xdr:nvSpPr>
      <xdr:spPr>
        <a:xfrm>
          <a:off x="2641111" y="1637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26397</xdr:rowOff>
    </xdr:from>
    <xdr:to>
      <xdr:col>3</xdr:col>
      <xdr:colOff>3175</xdr:colOff>
      <xdr:row>97</xdr:row>
      <xdr:rowOff>127997</xdr:rowOff>
    </xdr:to>
    <xdr:sp macro="" textlink="">
      <xdr:nvSpPr>
        <xdr:cNvPr id="264" name="円/楕円 263"/>
        <xdr:cNvSpPr/>
      </xdr:nvSpPr>
      <xdr:spPr>
        <a:xfrm>
          <a:off x="1968500" y="1665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119124</xdr:rowOff>
    </xdr:from>
    <xdr:ext cx="534377" cy="259045"/>
    <xdr:sp macro="" textlink="">
      <xdr:nvSpPr>
        <xdr:cNvPr id="265" name="テキスト ボックス 264"/>
        <xdr:cNvSpPr txBox="1"/>
      </xdr:nvSpPr>
      <xdr:spPr>
        <a:xfrm>
          <a:off x="1752111" y="1674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48343</xdr:rowOff>
    </xdr:from>
    <xdr:to>
      <xdr:col>1</xdr:col>
      <xdr:colOff>485775</xdr:colOff>
      <xdr:row>97</xdr:row>
      <xdr:rowOff>149943</xdr:rowOff>
    </xdr:to>
    <xdr:sp macro="" textlink="">
      <xdr:nvSpPr>
        <xdr:cNvPr id="266" name="円/楕円 265"/>
        <xdr:cNvSpPr/>
      </xdr:nvSpPr>
      <xdr:spPr>
        <a:xfrm>
          <a:off x="1079500" y="166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141070</xdr:rowOff>
    </xdr:from>
    <xdr:ext cx="534377" cy="259045"/>
    <xdr:sp macro="" textlink="">
      <xdr:nvSpPr>
        <xdr:cNvPr id="267" name="テキスト ボックス 266"/>
        <xdr:cNvSpPr txBox="1"/>
      </xdr:nvSpPr>
      <xdr:spPr>
        <a:xfrm>
          <a:off x="863111" y="1677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4" name="直線コネクタ 29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7" name="直線コネクタ 29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56667</xdr:rowOff>
    </xdr:from>
    <xdr:to>
      <xdr:col>14</xdr:col>
      <xdr:colOff>79375</xdr:colOff>
      <xdr:row>38</xdr:row>
      <xdr:rowOff>158267</xdr:rowOff>
    </xdr:to>
    <xdr:sp macro="" textlink="">
      <xdr:nvSpPr>
        <xdr:cNvPr id="298" name="フローチャート : 判断 297"/>
        <xdr:cNvSpPr/>
      </xdr:nvSpPr>
      <xdr:spPr>
        <a:xfrm>
          <a:off x="9588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3344</xdr:rowOff>
    </xdr:from>
    <xdr:ext cx="378565" cy="259045"/>
    <xdr:sp macro="" textlink="">
      <xdr:nvSpPr>
        <xdr:cNvPr id="299" name="テキスト ボックス 298"/>
        <xdr:cNvSpPr txBox="1"/>
      </xdr:nvSpPr>
      <xdr:spPr>
        <a:xfrm>
          <a:off x="9450017" y="634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300" name="直線コネクタ 29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303" name="直線コネクタ 30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3" name="円/楕円 31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5" name="円/楕円 31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6" name="テキスト ボックス 315"/>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7" name="円/楕円 31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8" name="テキスト ボックス 317"/>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9" name="円/楕円 31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20" name="テキスト ボックス 319"/>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21" name="円/楕円 32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22" name="テキスト ボックス 321"/>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94314</xdr:rowOff>
    </xdr:from>
    <xdr:to>
      <xdr:col>15</xdr:col>
      <xdr:colOff>180975</xdr:colOff>
      <xdr:row>58</xdr:row>
      <xdr:rowOff>98254</xdr:rowOff>
    </xdr:to>
    <xdr:cxnSp macro="">
      <xdr:nvCxnSpPr>
        <xdr:cNvPr id="349" name="直線コネクタ 348"/>
        <xdr:cNvCxnSpPr/>
      </xdr:nvCxnSpPr>
      <xdr:spPr>
        <a:xfrm>
          <a:off x="9639300" y="10038414"/>
          <a:ext cx="838200" cy="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94314</xdr:rowOff>
    </xdr:from>
    <xdr:to>
      <xdr:col>14</xdr:col>
      <xdr:colOff>28575</xdr:colOff>
      <xdr:row>58</xdr:row>
      <xdr:rowOff>101437</xdr:rowOff>
    </xdr:to>
    <xdr:cxnSp macro="">
      <xdr:nvCxnSpPr>
        <xdr:cNvPr id="352" name="直線コネクタ 351"/>
        <xdr:cNvCxnSpPr/>
      </xdr:nvCxnSpPr>
      <xdr:spPr>
        <a:xfrm flipV="1">
          <a:off x="8750300" y="10038414"/>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60609</xdr:rowOff>
    </xdr:from>
    <xdr:to>
      <xdr:col>14</xdr:col>
      <xdr:colOff>79375</xdr:colOff>
      <xdr:row>58</xdr:row>
      <xdr:rowOff>162209</xdr:rowOff>
    </xdr:to>
    <xdr:sp macro="" textlink="">
      <xdr:nvSpPr>
        <xdr:cNvPr id="353" name="フローチャート : 判断 352"/>
        <xdr:cNvSpPr/>
      </xdr:nvSpPr>
      <xdr:spPr>
        <a:xfrm>
          <a:off x="9588500" y="1000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153336</xdr:rowOff>
    </xdr:from>
    <xdr:ext cx="469744" cy="259045"/>
    <xdr:sp macro="" textlink="">
      <xdr:nvSpPr>
        <xdr:cNvPr id="354" name="テキスト ボックス 353"/>
        <xdr:cNvSpPr txBox="1"/>
      </xdr:nvSpPr>
      <xdr:spPr>
        <a:xfrm>
          <a:off x="9404427" y="1009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101437</xdr:rowOff>
    </xdr:from>
    <xdr:to>
      <xdr:col>12</xdr:col>
      <xdr:colOff>511175</xdr:colOff>
      <xdr:row>58</xdr:row>
      <xdr:rowOff>104006</xdr:rowOff>
    </xdr:to>
    <xdr:cxnSp macro="">
      <xdr:nvCxnSpPr>
        <xdr:cNvPr id="355" name="直線コネクタ 354"/>
        <xdr:cNvCxnSpPr/>
      </xdr:nvCxnSpPr>
      <xdr:spPr>
        <a:xfrm flipV="1">
          <a:off x="7861300" y="10045537"/>
          <a:ext cx="8890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104006</xdr:rowOff>
    </xdr:from>
    <xdr:to>
      <xdr:col>11</xdr:col>
      <xdr:colOff>307975</xdr:colOff>
      <xdr:row>58</xdr:row>
      <xdr:rowOff>108121</xdr:rowOff>
    </xdr:to>
    <xdr:cxnSp macro="">
      <xdr:nvCxnSpPr>
        <xdr:cNvPr id="358" name="直線コネクタ 357"/>
        <xdr:cNvCxnSpPr/>
      </xdr:nvCxnSpPr>
      <xdr:spPr>
        <a:xfrm flipV="1">
          <a:off x="6972300" y="1004810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47454</xdr:rowOff>
    </xdr:from>
    <xdr:to>
      <xdr:col>15</xdr:col>
      <xdr:colOff>231775</xdr:colOff>
      <xdr:row>58</xdr:row>
      <xdr:rowOff>149054</xdr:rowOff>
    </xdr:to>
    <xdr:sp macro="" textlink="">
      <xdr:nvSpPr>
        <xdr:cNvPr id="368" name="円/楕円 367"/>
        <xdr:cNvSpPr/>
      </xdr:nvSpPr>
      <xdr:spPr>
        <a:xfrm>
          <a:off x="10426700" y="99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8544</xdr:rowOff>
    </xdr:from>
    <xdr:ext cx="469744" cy="259045"/>
    <xdr:sp macro="" textlink="">
      <xdr:nvSpPr>
        <xdr:cNvPr id="369" name="農林水産業費該当値テキスト"/>
        <xdr:cNvSpPr txBox="1"/>
      </xdr:nvSpPr>
      <xdr:spPr>
        <a:xfrm>
          <a:off x="10528300"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43514</xdr:rowOff>
    </xdr:from>
    <xdr:to>
      <xdr:col>14</xdr:col>
      <xdr:colOff>79375</xdr:colOff>
      <xdr:row>58</xdr:row>
      <xdr:rowOff>145114</xdr:rowOff>
    </xdr:to>
    <xdr:sp macro="" textlink="">
      <xdr:nvSpPr>
        <xdr:cNvPr id="370" name="円/楕円 369"/>
        <xdr:cNvSpPr/>
      </xdr:nvSpPr>
      <xdr:spPr>
        <a:xfrm>
          <a:off x="9588500" y="99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161641</xdr:rowOff>
    </xdr:from>
    <xdr:ext cx="469744" cy="259045"/>
    <xdr:sp macro="" textlink="">
      <xdr:nvSpPr>
        <xdr:cNvPr id="371" name="テキスト ボックス 370"/>
        <xdr:cNvSpPr txBox="1"/>
      </xdr:nvSpPr>
      <xdr:spPr>
        <a:xfrm>
          <a:off x="9404427" y="97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50637</xdr:rowOff>
    </xdr:from>
    <xdr:to>
      <xdr:col>12</xdr:col>
      <xdr:colOff>561975</xdr:colOff>
      <xdr:row>58</xdr:row>
      <xdr:rowOff>152237</xdr:rowOff>
    </xdr:to>
    <xdr:sp macro="" textlink="">
      <xdr:nvSpPr>
        <xdr:cNvPr id="372" name="円/楕円 371"/>
        <xdr:cNvSpPr/>
      </xdr:nvSpPr>
      <xdr:spPr>
        <a:xfrm>
          <a:off x="8699500" y="999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143364</xdr:rowOff>
    </xdr:from>
    <xdr:ext cx="469744" cy="259045"/>
    <xdr:sp macro="" textlink="">
      <xdr:nvSpPr>
        <xdr:cNvPr id="373" name="テキスト ボックス 372"/>
        <xdr:cNvSpPr txBox="1"/>
      </xdr:nvSpPr>
      <xdr:spPr>
        <a:xfrm>
          <a:off x="8515427" y="1008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53206</xdr:rowOff>
    </xdr:from>
    <xdr:to>
      <xdr:col>11</xdr:col>
      <xdr:colOff>358775</xdr:colOff>
      <xdr:row>58</xdr:row>
      <xdr:rowOff>154806</xdr:rowOff>
    </xdr:to>
    <xdr:sp macro="" textlink="">
      <xdr:nvSpPr>
        <xdr:cNvPr id="374" name="円/楕円 373"/>
        <xdr:cNvSpPr/>
      </xdr:nvSpPr>
      <xdr:spPr>
        <a:xfrm>
          <a:off x="7810500" y="99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145933</xdr:rowOff>
    </xdr:from>
    <xdr:ext cx="469744" cy="259045"/>
    <xdr:sp macro="" textlink="">
      <xdr:nvSpPr>
        <xdr:cNvPr id="375" name="テキスト ボックス 374"/>
        <xdr:cNvSpPr txBox="1"/>
      </xdr:nvSpPr>
      <xdr:spPr>
        <a:xfrm>
          <a:off x="7626427" y="100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57321</xdr:rowOff>
    </xdr:from>
    <xdr:to>
      <xdr:col>10</xdr:col>
      <xdr:colOff>155575</xdr:colOff>
      <xdr:row>58</xdr:row>
      <xdr:rowOff>158921</xdr:rowOff>
    </xdr:to>
    <xdr:sp macro="" textlink="">
      <xdr:nvSpPr>
        <xdr:cNvPr id="376" name="円/楕円 375"/>
        <xdr:cNvSpPr/>
      </xdr:nvSpPr>
      <xdr:spPr>
        <a:xfrm>
          <a:off x="6921500" y="100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150048</xdr:rowOff>
    </xdr:from>
    <xdr:ext cx="469744" cy="259045"/>
    <xdr:sp macro="" textlink="">
      <xdr:nvSpPr>
        <xdr:cNvPr id="377" name="テキスト ボックス 376"/>
        <xdr:cNvSpPr txBox="1"/>
      </xdr:nvSpPr>
      <xdr:spPr>
        <a:xfrm>
          <a:off x="6737427" y="100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145323</xdr:rowOff>
    </xdr:from>
    <xdr:to>
      <xdr:col>15</xdr:col>
      <xdr:colOff>180975</xdr:colOff>
      <xdr:row>77</xdr:row>
      <xdr:rowOff>159451</xdr:rowOff>
    </xdr:to>
    <xdr:cxnSp macro="">
      <xdr:nvCxnSpPr>
        <xdr:cNvPr id="404" name="直線コネクタ 403"/>
        <xdr:cNvCxnSpPr/>
      </xdr:nvCxnSpPr>
      <xdr:spPr>
        <a:xfrm>
          <a:off x="9639300" y="13346973"/>
          <a:ext cx="8382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145323</xdr:rowOff>
    </xdr:from>
    <xdr:to>
      <xdr:col>14</xdr:col>
      <xdr:colOff>28575</xdr:colOff>
      <xdr:row>78</xdr:row>
      <xdr:rowOff>15935</xdr:rowOff>
    </xdr:to>
    <xdr:cxnSp macro="">
      <xdr:nvCxnSpPr>
        <xdr:cNvPr id="407" name="直線コネクタ 406"/>
        <xdr:cNvCxnSpPr/>
      </xdr:nvCxnSpPr>
      <xdr:spPr>
        <a:xfrm flipV="1">
          <a:off x="8750300" y="13346973"/>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118366</xdr:rowOff>
    </xdr:from>
    <xdr:to>
      <xdr:col>14</xdr:col>
      <xdr:colOff>79375</xdr:colOff>
      <xdr:row>78</xdr:row>
      <xdr:rowOff>48516</xdr:rowOff>
    </xdr:to>
    <xdr:sp macro="" textlink="">
      <xdr:nvSpPr>
        <xdr:cNvPr id="408" name="フローチャート : 判断 407"/>
        <xdr:cNvSpPr/>
      </xdr:nvSpPr>
      <xdr:spPr>
        <a:xfrm>
          <a:off x="9588500" y="1332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39643</xdr:rowOff>
    </xdr:from>
    <xdr:ext cx="469744" cy="259045"/>
    <xdr:sp macro="" textlink="">
      <xdr:nvSpPr>
        <xdr:cNvPr id="409" name="テキスト ボックス 408"/>
        <xdr:cNvSpPr txBox="1"/>
      </xdr:nvSpPr>
      <xdr:spPr>
        <a:xfrm>
          <a:off x="9404427" y="1341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1648</xdr:rowOff>
    </xdr:from>
    <xdr:to>
      <xdr:col>12</xdr:col>
      <xdr:colOff>511175</xdr:colOff>
      <xdr:row>78</xdr:row>
      <xdr:rowOff>15935</xdr:rowOff>
    </xdr:to>
    <xdr:cxnSp macro="">
      <xdr:nvCxnSpPr>
        <xdr:cNvPr id="410" name="直線コネクタ 409"/>
        <xdr:cNvCxnSpPr/>
      </xdr:nvCxnSpPr>
      <xdr:spPr>
        <a:xfrm>
          <a:off x="7861300" y="1337474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153530</xdr:rowOff>
    </xdr:from>
    <xdr:to>
      <xdr:col>11</xdr:col>
      <xdr:colOff>307975</xdr:colOff>
      <xdr:row>78</xdr:row>
      <xdr:rowOff>1648</xdr:rowOff>
    </xdr:to>
    <xdr:cxnSp macro="">
      <xdr:nvCxnSpPr>
        <xdr:cNvPr id="413" name="直線コネクタ 412"/>
        <xdr:cNvCxnSpPr/>
      </xdr:nvCxnSpPr>
      <xdr:spPr>
        <a:xfrm>
          <a:off x="6972300" y="13355180"/>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108651</xdr:rowOff>
    </xdr:from>
    <xdr:to>
      <xdr:col>15</xdr:col>
      <xdr:colOff>231775</xdr:colOff>
      <xdr:row>78</xdr:row>
      <xdr:rowOff>38801</xdr:rowOff>
    </xdr:to>
    <xdr:sp macro="" textlink="">
      <xdr:nvSpPr>
        <xdr:cNvPr id="423" name="円/楕円 422"/>
        <xdr:cNvSpPr/>
      </xdr:nvSpPr>
      <xdr:spPr>
        <a:xfrm>
          <a:off x="10426700" y="133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87078</xdr:rowOff>
    </xdr:from>
    <xdr:ext cx="469744" cy="259045"/>
    <xdr:sp macro="" textlink="">
      <xdr:nvSpPr>
        <xdr:cNvPr id="424" name="商工費該当値テキスト"/>
        <xdr:cNvSpPr txBox="1"/>
      </xdr:nvSpPr>
      <xdr:spPr>
        <a:xfrm>
          <a:off x="10528300" y="1328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94523</xdr:rowOff>
    </xdr:from>
    <xdr:to>
      <xdr:col>14</xdr:col>
      <xdr:colOff>79375</xdr:colOff>
      <xdr:row>78</xdr:row>
      <xdr:rowOff>24673</xdr:rowOff>
    </xdr:to>
    <xdr:sp macro="" textlink="">
      <xdr:nvSpPr>
        <xdr:cNvPr id="425" name="円/楕円 424"/>
        <xdr:cNvSpPr/>
      </xdr:nvSpPr>
      <xdr:spPr>
        <a:xfrm>
          <a:off x="9588500" y="132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41200</xdr:rowOff>
    </xdr:from>
    <xdr:ext cx="469744" cy="259045"/>
    <xdr:sp macro="" textlink="">
      <xdr:nvSpPr>
        <xdr:cNvPr id="426" name="テキスト ボックス 425"/>
        <xdr:cNvSpPr txBox="1"/>
      </xdr:nvSpPr>
      <xdr:spPr>
        <a:xfrm>
          <a:off x="9404427" y="1307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136585</xdr:rowOff>
    </xdr:from>
    <xdr:to>
      <xdr:col>12</xdr:col>
      <xdr:colOff>561975</xdr:colOff>
      <xdr:row>78</xdr:row>
      <xdr:rowOff>66735</xdr:rowOff>
    </xdr:to>
    <xdr:sp macro="" textlink="">
      <xdr:nvSpPr>
        <xdr:cNvPr id="427" name="円/楕円 426"/>
        <xdr:cNvSpPr/>
      </xdr:nvSpPr>
      <xdr:spPr>
        <a:xfrm>
          <a:off x="8699500" y="1333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57862</xdr:rowOff>
    </xdr:from>
    <xdr:ext cx="469744" cy="259045"/>
    <xdr:sp macro="" textlink="">
      <xdr:nvSpPr>
        <xdr:cNvPr id="428" name="テキスト ボックス 427"/>
        <xdr:cNvSpPr txBox="1"/>
      </xdr:nvSpPr>
      <xdr:spPr>
        <a:xfrm>
          <a:off x="8515427" y="1343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122298</xdr:rowOff>
    </xdr:from>
    <xdr:to>
      <xdr:col>11</xdr:col>
      <xdr:colOff>358775</xdr:colOff>
      <xdr:row>78</xdr:row>
      <xdr:rowOff>52448</xdr:rowOff>
    </xdr:to>
    <xdr:sp macro="" textlink="">
      <xdr:nvSpPr>
        <xdr:cNvPr id="429" name="円/楕円 428"/>
        <xdr:cNvSpPr/>
      </xdr:nvSpPr>
      <xdr:spPr>
        <a:xfrm>
          <a:off x="7810500" y="1332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43575</xdr:rowOff>
    </xdr:from>
    <xdr:ext cx="469744" cy="259045"/>
    <xdr:sp macro="" textlink="">
      <xdr:nvSpPr>
        <xdr:cNvPr id="430" name="テキスト ボックス 429"/>
        <xdr:cNvSpPr txBox="1"/>
      </xdr:nvSpPr>
      <xdr:spPr>
        <a:xfrm>
          <a:off x="7626427" y="1341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102730</xdr:rowOff>
    </xdr:from>
    <xdr:to>
      <xdr:col>10</xdr:col>
      <xdr:colOff>155575</xdr:colOff>
      <xdr:row>78</xdr:row>
      <xdr:rowOff>32880</xdr:rowOff>
    </xdr:to>
    <xdr:sp macro="" textlink="">
      <xdr:nvSpPr>
        <xdr:cNvPr id="431" name="円/楕円 430"/>
        <xdr:cNvSpPr/>
      </xdr:nvSpPr>
      <xdr:spPr>
        <a:xfrm>
          <a:off x="6921500" y="133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24007</xdr:rowOff>
    </xdr:from>
    <xdr:ext cx="469744" cy="259045"/>
    <xdr:sp macro="" textlink="">
      <xdr:nvSpPr>
        <xdr:cNvPr id="432" name="テキスト ボックス 431"/>
        <xdr:cNvSpPr txBox="1"/>
      </xdr:nvSpPr>
      <xdr:spPr>
        <a:xfrm>
          <a:off x="6737427" y="133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158894</xdr:rowOff>
    </xdr:from>
    <xdr:to>
      <xdr:col>15</xdr:col>
      <xdr:colOff>180975</xdr:colOff>
      <xdr:row>98</xdr:row>
      <xdr:rowOff>162562</xdr:rowOff>
    </xdr:to>
    <xdr:cxnSp macro="">
      <xdr:nvCxnSpPr>
        <xdr:cNvPr id="461" name="直線コネクタ 460"/>
        <xdr:cNvCxnSpPr/>
      </xdr:nvCxnSpPr>
      <xdr:spPr>
        <a:xfrm flipV="1">
          <a:off x="9639300" y="16960994"/>
          <a:ext cx="8382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162562</xdr:rowOff>
    </xdr:from>
    <xdr:to>
      <xdr:col>14</xdr:col>
      <xdr:colOff>28575</xdr:colOff>
      <xdr:row>98</xdr:row>
      <xdr:rowOff>163481</xdr:rowOff>
    </xdr:to>
    <xdr:cxnSp macro="">
      <xdr:nvCxnSpPr>
        <xdr:cNvPr id="464" name="直線コネクタ 463"/>
        <xdr:cNvCxnSpPr/>
      </xdr:nvCxnSpPr>
      <xdr:spPr>
        <a:xfrm flipV="1">
          <a:off x="8750300" y="16964662"/>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112767</xdr:rowOff>
    </xdr:from>
    <xdr:to>
      <xdr:col>14</xdr:col>
      <xdr:colOff>79375</xdr:colOff>
      <xdr:row>99</xdr:row>
      <xdr:rowOff>42917</xdr:rowOff>
    </xdr:to>
    <xdr:sp macro="" textlink="">
      <xdr:nvSpPr>
        <xdr:cNvPr id="465" name="フローチャート : 判断 464"/>
        <xdr:cNvSpPr/>
      </xdr:nvSpPr>
      <xdr:spPr>
        <a:xfrm>
          <a:off x="9588500" y="169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34044</xdr:rowOff>
    </xdr:from>
    <xdr:ext cx="534377" cy="259045"/>
    <xdr:sp macro="" textlink="">
      <xdr:nvSpPr>
        <xdr:cNvPr id="466" name="テキスト ボックス 465"/>
        <xdr:cNvSpPr txBox="1"/>
      </xdr:nvSpPr>
      <xdr:spPr>
        <a:xfrm>
          <a:off x="9372111" y="170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158285</xdr:rowOff>
    </xdr:from>
    <xdr:to>
      <xdr:col>12</xdr:col>
      <xdr:colOff>511175</xdr:colOff>
      <xdr:row>98</xdr:row>
      <xdr:rowOff>163481</xdr:rowOff>
    </xdr:to>
    <xdr:cxnSp macro="">
      <xdr:nvCxnSpPr>
        <xdr:cNvPr id="467" name="直線コネクタ 466"/>
        <xdr:cNvCxnSpPr/>
      </xdr:nvCxnSpPr>
      <xdr:spPr>
        <a:xfrm>
          <a:off x="7861300" y="16960385"/>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155690</xdr:rowOff>
    </xdr:from>
    <xdr:to>
      <xdr:col>11</xdr:col>
      <xdr:colOff>307975</xdr:colOff>
      <xdr:row>98</xdr:row>
      <xdr:rowOff>158285</xdr:rowOff>
    </xdr:to>
    <xdr:cxnSp macro="">
      <xdr:nvCxnSpPr>
        <xdr:cNvPr id="470" name="直線コネクタ 469"/>
        <xdr:cNvCxnSpPr/>
      </xdr:nvCxnSpPr>
      <xdr:spPr>
        <a:xfrm>
          <a:off x="6972300" y="16957790"/>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33323</xdr:rowOff>
    </xdr:from>
    <xdr:ext cx="534377" cy="259045"/>
    <xdr:sp macro="" textlink="">
      <xdr:nvSpPr>
        <xdr:cNvPr id="474" name="テキスト ボックス 473"/>
        <xdr:cNvSpPr txBox="1"/>
      </xdr:nvSpPr>
      <xdr:spPr>
        <a:xfrm>
          <a:off x="6705111" y="1700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108094</xdr:rowOff>
    </xdr:from>
    <xdr:to>
      <xdr:col>15</xdr:col>
      <xdr:colOff>231775</xdr:colOff>
      <xdr:row>99</xdr:row>
      <xdr:rowOff>38244</xdr:rowOff>
    </xdr:to>
    <xdr:sp macro="" textlink="">
      <xdr:nvSpPr>
        <xdr:cNvPr id="480" name="円/楕円 479"/>
        <xdr:cNvSpPr/>
      </xdr:nvSpPr>
      <xdr:spPr>
        <a:xfrm>
          <a:off x="10426700" y="1691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67471</xdr:rowOff>
    </xdr:from>
    <xdr:ext cx="534377" cy="259045"/>
    <xdr:sp macro="" textlink="">
      <xdr:nvSpPr>
        <xdr:cNvPr id="481" name="土木費該当値テキスト"/>
        <xdr:cNvSpPr txBox="1"/>
      </xdr:nvSpPr>
      <xdr:spPr>
        <a:xfrm>
          <a:off x="10528300" y="1669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44,887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111762</xdr:rowOff>
    </xdr:from>
    <xdr:to>
      <xdr:col>14</xdr:col>
      <xdr:colOff>79375</xdr:colOff>
      <xdr:row>99</xdr:row>
      <xdr:rowOff>41912</xdr:rowOff>
    </xdr:to>
    <xdr:sp macro="" textlink="">
      <xdr:nvSpPr>
        <xdr:cNvPr id="482" name="円/楕円 481"/>
        <xdr:cNvSpPr/>
      </xdr:nvSpPr>
      <xdr:spPr>
        <a:xfrm>
          <a:off x="9588500" y="169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58439</xdr:rowOff>
    </xdr:from>
    <xdr:ext cx="534377" cy="259045"/>
    <xdr:sp macro="" textlink="">
      <xdr:nvSpPr>
        <xdr:cNvPr id="483" name="テキスト ボックス 482"/>
        <xdr:cNvSpPr txBox="1"/>
      </xdr:nvSpPr>
      <xdr:spPr>
        <a:xfrm>
          <a:off x="9372111" y="1668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41,998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112681</xdr:rowOff>
    </xdr:from>
    <xdr:to>
      <xdr:col>12</xdr:col>
      <xdr:colOff>561975</xdr:colOff>
      <xdr:row>99</xdr:row>
      <xdr:rowOff>42831</xdr:rowOff>
    </xdr:to>
    <xdr:sp macro="" textlink="">
      <xdr:nvSpPr>
        <xdr:cNvPr id="484" name="円/楕円 483"/>
        <xdr:cNvSpPr/>
      </xdr:nvSpPr>
      <xdr:spPr>
        <a:xfrm>
          <a:off x="8699500" y="169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33958</xdr:rowOff>
    </xdr:from>
    <xdr:ext cx="534377" cy="259045"/>
    <xdr:sp macro="" textlink="">
      <xdr:nvSpPr>
        <xdr:cNvPr id="485" name="テキスト ボックス 484"/>
        <xdr:cNvSpPr txBox="1"/>
      </xdr:nvSpPr>
      <xdr:spPr>
        <a:xfrm>
          <a:off x="8483111" y="1700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107485</xdr:rowOff>
    </xdr:from>
    <xdr:to>
      <xdr:col>11</xdr:col>
      <xdr:colOff>358775</xdr:colOff>
      <xdr:row>99</xdr:row>
      <xdr:rowOff>37635</xdr:rowOff>
    </xdr:to>
    <xdr:sp macro="" textlink="">
      <xdr:nvSpPr>
        <xdr:cNvPr id="486" name="円/楕円 485"/>
        <xdr:cNvSpPr/>
      </xdr:nvSpPr>
      <xdr:spPr>
        <a:xfrm>
          <a:off x="7810500" y="1690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28762</xdr:rowOff>
    </xdr:from>
    <xdr:ext cx="534377" cy="259045"/>
    <xdr:sp macro="" textlink="">
      <xdr:nvSpPr>
        <xdr:cNvPr id="487" name="テキスト ボックス 486"/>
        <xdr:cNvSpPr txBox="1"/>
      </xdr:nvSpPr>
      <xdr:spPr>
        <a:xfrm>
          <a:off x="7594111" y="170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104890</xdr:rowOff>
    </xdr:from>
    <xdr:to>
      <xdr:col>10</xdr:col>
      <xdr:colOff>155575</xdr:colOff>
      <xdr:row>99</xdr:row>
      <xdr:rowOff>35040</xdr:rowOff>
    </xdr:to>
    <xdr:sp macro="" textlink="">
      <xdr:nvSpPr>
        <xdr:cNvPr id="488" name="円/楕円 487"/>
        <xdr:cNvSpPr/>
      </xdr:nvSpPr>
      <xdr:spPr>
        <a:xfrm>
          <a:off x="6921500" y="169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51567</xdr:rowOff>
    </xdr:from>
    <xdr:ext cx="534377" cy="259045"/>
    <xdr:sp macro="" textlink="">
      <xdr:nvSpPr>
        <xdr:cNvPr id="489" name="テキスト ボックス 488"/>
        <xdr:cNvSpPr txBox="1"/>
      </xdr:nvSpPr>
      <xdr:spPr>
        <a:xfrm>
          <a:off x="6705111" y="166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126670</xdr:rowOff>
    </xdr:from>
    <xdr:to>
      <xdr:col>23</xdr:col>
      <xdr:colOff>517525</xdr:colOff>
      <xdr:row>37</xdr:row>
      <xdr:rowOff>65268</xdr:rowOff>
    </xdr:to>
    <xdr:cxnSp macro="">
      <xdr:nvCxnSpPr>
        <xdr:cNvPr id="517" name="直線コネクタ 516"/>
        <xdr:cNvCxnSpPr/>
      </xdr:nvCxnSpPr>
      <xdr:spPr>
        <a:xfrm>
          <a:off x="15481300" y="6298870"/>
          <a:ext cx="838200" cy="1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126670</xdr:rowOff>
    </xdr:from>
    <xdr:to>
      <xdr:col>22</xdr:col>
      <xdr:colOff>365125</xdr:colOff>
      <xdr:row>37</xdr:row>
      <xdr:rowOff>96860</xdr:rowOff>
    </xdr:to>
    <xdr:cxnSp macro="">
      <xdr:nvCxnSpPr>
        <xdr:cNvPr id="520" name="直線コネクタ 519"/>
        <xdr:cNvCxnSpPr/>
      </xdr:nvCxnSpPr>
      <xdr:spPr>
        <a:xfrm flipV="1">
          <a:off x="14592300" y="6298870"/>
          <a:ext cx="889000" cy="14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21" name="フローチャート : 判断 520"/>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22" name="テキスト ボックス 521"/>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96860</xdr:rowOff>
    </xdr:from>
    <xdr:to>
      <xdr:col>21</xdr:col>
      <xdr:colOff>161925</xdr:colOff>
      <xdr:row>37</xdr:row>
      <xdr:rowOff>126578</xdr:rowOff>
    </xdr:to>
    <xdr:cxnSp macro="">
      <xdr:nvCxnSpPr>
        <xdr:cNvPr id="523" name="直線コネクタ 522"/>
        <xdr:cNvCxnSpPr/>
      </xdr:nvCxnSpPr>
      <xdr:spPr>
        <a:xfrm flipV="1">
          <a:off x="13703300" y="644051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110759</xdr:rowOff>
    </xdr:from>
    <xdr:to>
      <xdr:col>19</xdr:col>
      <xdr:colOff>644525</xdr:colOff>
      <xdr:row>37</xdr:row>
      <xdr:rowOff>126578</xdr:rowOff>
    </xdr:to>
    <xdr:cxnSp macro="">
      <xdr:nvCxnSpPr>
        <xdr:cNvPr id="526" name="直線コネクタ 525"/>
        <xdr:cNvCxnSpPr/>
      </xdr:nvCxnSpPr>
      <xdr:spPr>
        <a:xfrm>
          <a:off x="12814300" y="6282959"/>
          <a:ext cx="889000" cy="18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0" name="テキスト ボックス 529"/>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14468</xdr:rowOff>
    </xdr:from>
    <xdr:to>
      <xdr:col>23</xdr:col>
      <xdr:colOff>568325</xdr:colOff>
      <xdr:row>37</xdr:row>
      <xdr:rowOff>116068</xdr:rowOff>
    </xdr:to>
    <xdr:sp macro="" textlink="">
      <xdr:nvSpPr>
        <xdr:cNvPr id="536" name="円/楕円 535"/>
        <xdr:cNvSpPr/>
      </xdr:nvSpPr>
      <xdr:spPr>
        <a:xfrm>
          <a:off x="16268700" y="63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164345</xdr:rowOff>
    </xdr:from>
    <xdr:ext cx="534377" cy="259045"/>
    <xdr:sp macro="" textlink="">
      <xdr:nvSpPr>
        <xdr:cNvPr id="537" name="消防費該当値テキスト"/>
        <xdr:cNvSpPr txBox="1"/>
      </xdr:nvSpPr>
      <xdr:spPr>
        <a:xfrm>
          <a:off x="16370300" y="633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75870</xdr:rowOff>
    </xdr:from>
    <xdr:to>
      <xdr:col>22</xdr:col>
      <xdr:colOff>415925</xdr:colOff>
      <xdr:row>37</xdr:row>
      <xdr:rowOff>6020</xdr:rowOff>
    </xdr:to>
    <xdr:sp macro="" textlink="">
      <xdr:nvSpPr>
        <xdr:cNvPr id="538" name="円/楕円 537"/>
        <xdr:cNvSpPr/>
      </xdr:nvSpPr>
      <xdr:spPr>
        <a:xfrm>
          <a:off x="15430500" y="62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22547</xdr:rowOff>
    </xdr:from>
    <xdr:ext cx="534377" cy="259045"/>
    <xdr:sp macro="" textlink="">
      <xdr:nvSpPr>
        <xdr:cNvPr id="539" name="テキスト ボックス 538"/>
        <xdr:cNvSpPr txBox="1"/>
      </xdr:nvSpPr>
      <xdr:spPr>
        <a:xfrm>
          <a:off x="15214111" y="60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46060</xdr:rowOff>
    </xdr:from>
    <xdr:to>
      <xdr:col>21</xdr:col>
      <xdr:colOff>212725</xdr:colOff>
      <xdr:row>37</xdr:row>
      <xdr:rowOff>147660</xdr:rowOff>
    </xdr:to>
    <xdr:sp macro="" textlink="">
      <xdr:nvSpPr>
        <xdr:cNvPr id="540" name="円/楕円 539"/>
        <xdr:cNvSpPr/>
      </xdr:nvSpPr>
      <xdr:spPr>
        <a:xfrm>
          <a:off x="145415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138787</xdr:rowOff>
    </xdr:from>
    <xdr:ext cx="534377" cy="259045"/>
    <xdr:sp macro="" textlink="">
      <xdr:nvSpPr>
        <xdr:cNvPr id="541" name="テキスト ボックス 540"/>
        <xdr:cNvSpPr txBox="1"/>
      </xdr:nvSpPr>
      <xdr:spPr>
        <a:xfrm>
          <a:off x="14325111" y="648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75778</xdr:rowOff>
    </xdr:from>
    <xdr:to>
      <xdr:col>20</xdr:col>
      <xdr:colOff>9525</xdr:colOff>
      <xdr:row>38</xdr:row>
      <xdr:rowOff>5928</xdr:rowOff>
    </xdr:to>
    <xdr:sp macro="" textlink="">
      <xdr:nvSpPr>
        <xdr:cNvPr id="542" name="円/楕円 541"/>
        <xdr:cNvSpPr/>
      </xdr:nvSpPr>
      <xdr:spPr>
        <a:xfrm>
          <a:off x="13652500" y="641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168505</xdr:rowOff>
    </xdr:from>
    <xdr:ext cx="534377" cy="259045"/>
    <xdr:sp macro="" textlink="">
      <xdr:nvSpPr>
        <xdr:cNvPr id="543" name="テキスト ボックス 542"/>
        <xdr:cNvSpPr txBox="1"/>
      </xdr:nvSpPr>
      <xdr:spPr>
        <a:xfrm>
          <a:off x="13436111" y="651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59959</xdr:rowOff>
    </xdr:from>
    <xdr:to>
      <xdr:col>18</xdr:col>
      <xdr:colOff>492125</xdr:colOff>
      <xdr:row>36</xdr:row>
      <xdr:rowOff>161559</xdr:rowOff>
    </xdr:to>
    <xdr:sp macro="" textlink="">
      <xdr:nvSpPr>
        <xdr:cNvPr id="544" name="円/楕円 543"/>
        <xdr:cNvSpPr/>
      </xdr:nvSpPr>
      <xdr:spPr>
        <a:xfrm>
          <a:off x="12763500" y="62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6636</xdr:rowOff>
    </xdr:from>
    <xdr:ext cx="534377" cy="259045"/>
    <xdr:sp macro="" textlink="">
      <xdr:nvSpPr>
        <xdr:cNvPr id="545" name="テキスト ボックス 544"/>
        <xdr:cNvSpPr txBox="1"/>
      </xdr:nvSpPr>
      <xdr:spPr>
        <a:xfrm>
          <a:off x="12547111" y="600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144897</xdr:rowOff>
    </xdr:from>
    <xdr:to>
      <xdr:col>23</xdr:col>
      <xdr:colOff>517525</xdr:colOff>
      <xdr:row>58</xdr:row>
      <xdr:rowOff>8423</xdr:rowOff>
    </xdr:to>
    <xdr:cxnSp macro="">
      <xdr:nvCxnSpPr>
        <xdr:cNvPr id="573" name="直線コネクタ 572"/>
        <xdr:cNvCxnSpPr/>
      </xdr:nvCxnSpPr>
      <xdr:spPr>
        <a:xfrm flipV="1">
          <a:off x="15481300" y="9917547"/>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8423</xdr:rowOff>
    </xdr:from>
    <xdr:to>
      <xdr:col>22</xdr:col>
      <xdr:colOff>365125</xdr:colOff>
      <xdr:row>58</xdr:row>
      <xdr:rowOff>55194</xdr:rowOff>
    </xdr:to>
    <xdr:cxnSp macro="">
      <xdr:nvCxnSpPr>
        <xdr:cNvPr id="576" name="直線コネクタ 575"/>
        <xdr:cNvCxnSpPr/>
      </xdr:nvCxnSpPr>
      <xdr:spPr>
        <a:xfrm flipV="1">
          <a:off x="14592300" y="9952523"/>
          <a:ext cx="889000" cy="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78948</xdr:rowOff>
    </xdr:from>
    <xdr:to>
      <xdr:col>22</xdr:col>
      <xdr:colOff>415925</xdr:colOff>
      <xdr:row>58</xdr:row>
      <xdr:rowOff>9098</xdr:rowOff>
    </xdr:to>
    <xdr:sp macro="" textlink="">
      <xdr:nvSpPr>
        <xdr:cNvPr id="577" name="フローチャート : 判断 576"/>
        <xdr:cNvSpPr/>
      </xdr:nvSpPr>
      <xdr:spPr>
        <a:xfrm>
          <a:off x="15430500" y="985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25625</xdr:rowOff>
    </xdr:from>
    <xdr:ext cx="534377" cy="259045"/>
    <xdr:sp macro="" textlink="">
      <xdr:nvSpPr>
        <xdr:cNvPr id="578" name="テキスト ボックス 577"/>
        <xdr:cNvSpPr txBox="1"/>
      </xdr:nvSpPr>
      <xdr:spPr>
        <a:xfrm>
          <a:off x="15214111" y="962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119004</xdr:rowOff>
    </xdr:from>
    <xdr:to>
      <xdr:col>21</xdr:col>
      <xdr:colOff>161925</xdr:colOff>
      <xdr:row>58</xdr:row>
      <xdr:rowOff>55194</xdr:rowOff>
    </xdr:to>
    <xdr:cxnSp macro="">
      <xdr:nvCxnSpPr>
        <xdr:cNvPr id="579" name="直線コネクタ 578"/>
        <xdr:cNvCxnSpPr/>
      </xdr:nvCxnSpPr>
      <xdr:spPr>
        <a:xfrm>
          <a:off x="13703300" y="9891654"/>
          <a:ext cx="889000" cy="10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119004</xdr:rowOff>
    </xdr:from>
    <xdr:to>
      <xdr:col>19</xdr:col>
      <xdr:colOff>644525</xdr:colOff>
      <xdr:row>57</xdr:row>
      <xdr:rowOff>119659</xdr:rowOff>
    </xdr:to>
    <xdr:cxnSp macro="">
      <xdr:nvCxnSpPr>
        <xdr:cNvPr id="582" name="直線コネクタ 581"/>
        <xdr:cNvCxnSpPr/>
      </xdr:nvCxnSpPr>
      <xdr:spPr>
        <a:xfrm flipV="1">
          <a:off x="12814300" y="9891654"/>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94097</xdr:rowOff>
    </xdr:from>
    <xdr:to>
      <xdr:col>23</xdr:col>
      <xdr:colOff>568325</xdr:colOff>
      <xdr:row>58</xdr:row>
      <xdr:rowOff>24247</xdr:rowOff>
    </xdr:to>
    <xdr:sp macro="" textlink="">
      <xdr:nvSpPr>
        <xdr:cNvPr id="592" name="円/楕円 591"/>
        <xdr:cNvSpPr/>
      </xdr:nvSpPr>
      <xdr:spPr>
        <a:xfrm>
          <a:off x="16268700" y="98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72524</xdr:rowOff>
    </xdr:from>
    <xdr:ext cx="534377" cy="259045"/>
    <xdr:sp macro="" textlink="">
      <xdr:nvSpPr>
        <xdr:cNvPr id="593" name="教育費該当値テキスト"/>
        <xdr:cNvSpPr txBox="1"/>
      </xdr:nvSpPr>
      <xdr:spPr>
        <a:xfrm>
          <a:off x="16370300" y="98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129073</xdr:rowOff>
    </xdr:from>
    <xdr:to>
      <xdr:col>22</xdr:col>
      <xdr:colOff>415925</xdr:colOff>
      <xdr:row>58</xdr:row>
      <xdr:rowOff>59223</xdr:rowOff>
    </xdr:to>
    <xdr:sp macro="" textlink="">
      <xdr:nvSpPr>
        <xdr:cNvPr id="594" name="円/楕円 593"/>
        <xdr:cNvSpPr/>
      </xdr:nvSpPr>
      <xdr:spPr>
        <a:xfrm>
          <a:off x="15430500" y="99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50350</xdr:rowOff>
    </xdr:from>
    <xdr:ext cx="534377" cy="259045"/>
    <xdr:sp macro="" textlink="">
      <xdr:nvSpPr>
        <xdr:cNvPr id="595" name="テキスト ボックス 594"/>
        <xdr:cNvSpPr txBox="1"/>
      </xdr:nvSpPr>
      <xdr:spPr>
        <a:xfrm>
          <a:off x="15214111" y="999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4394</xdr:rowOff>
    </xdr:from>
    <xdr:to>
      <xdr:col>21</xdr:col>
      <xdr:colOff>212725</xdr:colOff>
      <xdr:row>58</xdr:row>
      <xdr:rowOff>105994</xdr:rowOff>
    </xdr:to>
    <xdr:sp macro="" textlink="">
      <xdr:nvSpPr>
        <xdr:cNvPr id="596" name="円/楕円 595"/>
        <xdr:cNvSpPr/>
      </xdr:nvSpPr>
      <xdr:spPr>
        <a:xfrm>
          <a:off x="14541500" y="99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97121</xdr:rowOff>
    </xdr:from>
    <xdr:ext cx="534377" cy="259045"/>
    <xdr:sp macro="" textlink="">
      <xdr:nvSpPr>
        <xdr:cNvPr id="597" name="テキスト ボックス 596"/>
        <xdr:cNvSpPr txBox="1"/>
      </xdr:nvSpPr>
      <xdr:spPr>
        <a:xfrm>
          <a:off x="14325111" y="100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68204</xdr:rowOff>
    </xdr:from>
    <xdr:to>
      <xdr:col>20</xdr:col>
      <xdr:colOff>9525</xdr:colOff>
      <xdr:row>57</xdr:row>
      <xdr:rowOff>169804</xdr:rowOff>
    </xdr:to>
    <xdr:sp macro="" textlink="">
      <xdr:nvSpPr>
        <xdr:cNvPr id="598" name="円/楕円 597"/>
        <xdr:cNvSpPr/>
      </xdr:nvSpPr>
      <xdr:spPr>
        <a:xfrm>
          <a:off x="13652500" y="98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160931</xdr:rowOff>
    </xdr:from>
    <xdr:ext cx="534377" cy="259045"/>
    <xdr:sp macro="" textlink="">
      <xdr:nvSpPr>
        <xdr:cNvPr id="599" name="テキスト ボックス 598"/>
        <xdr:cNvSpPr txBox="1"/>
      </xdr:nvSpPr>
      <xdr:spPr>
        <a:xfrm>
          <a:off x="13436111" y="99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68859</xdr:rowOff>
    </xdr:from>
    <xdr:to>
      <xdr:col>18</xdr:col>
      <xdr:colOff>492125</xdr:colOff>
      <xdr:row>57</xdr:row>
      <xdr:rowOff>170459</xdr:rowOff>
    </xdr:to>
    <xdr:sp macro="" textlink="">
      <xdr:nvSpPr>
        <xdr:cNvPr id="600" name="円/楕円 599"/>
        <xdr:cNvSpPr/>
      </xdr:nvSpPr>
      <xdr:spPr>
        <a:xfrm>
          <a:off x="12763500" y="98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161586</xdr:rowOff>
    </xdr:from>
    <xdr:ext cx="534377" cy="259045"/>
    <xdr:sp macro="" textlink="">
      <xdr:nvSpPr>
        <xdr:cNvPr id="601" name="テキスト ボックス 600"/>
        <xdr:cNvSpPr txBox="1"/>
      </xdr:nvSpPr>
      <xdr:spPr>
        <a:xfrm>
          <a:off x="12547111" y="993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42,565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38379</xdr:rowOff>
    </xdr:from>
    <xdr:to>
      <xdr:col>23</xdr:col>
      <xdr:colOff>517525</xdr:colOff>
      <xdr:row>79</xdr:row>
      <xdr:rowOff>44286</xdr:rowOff>
    </xdr:to>
    <xdr:cxnSp macro="">
      <xdr:nvCxnSpPr>
        <xdr:cNvPr id="630" name="直線コネクタ 629"/>
        <xdr:cNvCxnSpPr/>
      </xdr:nvCxnSpPr>
      <xdr:spPr>
        <a:xfrm>
          <a:off x="15481300" y="13582929"/>
          <a:ext cx="8382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38379</xdr:rowOff>
    </xdr:from>
    <xdr:to>
      <xdr:col>22</xdr:col>
      <xdr:colOff>365125</xdr:colOff>
      <xdr:row>79</xdr:row>
      <xdr:rowOff>44450</xdr:rowOff>
    </xdr:to>
    <xdr:cxnSp macro="">
      <xdr:nvCxnSpPr>
        <xdr:cNvPr id="633" name="直線コネクタ 632"/>
        <xdr:cNvCxnSpPr/>
      </xdr:nvCxnSpPr>
      <xdr:spPr>
        <a:xfrm flipV="1">
          <a:off x="14592300" y="13582929"/>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159322</xdr:rowOff>
    </xdr:from>
    <xdr:to>
      <xdr:col>22</xdr:col>
      <xdr:colOff>415925</xdr:colOff>
      <xdr:row>79</xdr:row>
      <xdr:rowOff>89472</xdr:rowOff>
    </xdr:to>
    <xdr:sp macro="" textlink="">
      <xdr:nvSpPr>
        <xdr:cNvPr id="634" name="フローチャート : 判断 633"/>
        <xdr:cNvSpPr/>
      </xdr:nvSpPr>
      <xdr:spPr>
        <a:xfrm>
          <a:off x="15430500" y="1353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80599</xdr:rowOff>
    </xdr:from>
    <xdr:ext cx="378565" cy="259045"/>
    <xdr:sp macro="" textlink="">
      <xdr:nvSpPr>
        <xdr:cNvPr id="635" name="テキスト ボックス 634"/>
        <xdr:cNvSpPr txBox="1"/>
      </xdr:nvSpPr>
      <xdr:spPr>
        <a:xfrm>
          <a:off x="15292017" y="136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44411</xdr:rowOff>
    </xdr:from>
    <xdr:to>
      <xdr:col>21</xdr:col>
      <xdr:colOff>161925</xdr:colOff>
      <xdr:row>79</xdr:row>
      <xdr:rowOff>44450</xdr:rowOff>
    </xdr:to>
    <xdr:cxnSp macro="">
      <xdr:nvCxnSpPr>
        <xdr:cNvPr id="636" name="直線コネクタ 635"/>
        <xdr:cNvCxnSpPr/>
      </xdr:nvCxnSpPr>
      <xdr:spPr>
        <a:xfrm>
          <a:off x="13703300" y="1358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43650</xdr:rowOff>
    </xdr:from>
    <xdr:to>
      <xdr:col>19</xdr:col>
      <xdr:colOff>644525</xdr:colOff>
      <xdr:row>79</xdr:row>
      <xdr:rowOff>44411</xdr:rowOff>
    </xdr:to>
    <xdr:cxnSp macro="">
      <xdr:nvCxnSpPr>
        <xdr:cNvPr id="639" name="直線コネクタ 638"/>
        <xdr:cNvCxnSpPr/>
      </xdr:nvCxnSpPr>
      <xdr:spPr>
        <a:xfrm>
          <a:off x="12814300" y="1358820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164936</xdr:rowOff>
    </xdr:from>
    <xdr:to>
      <xdr:col>23</xdr:col>
      <xdr:colOff>568325</xdr:colOff>
      <xdr:row>79</xdr:row>
      <xdr:rowOff>95086</xdr:rowOff>
    </xdr:to>
    <xdr:sp macro="" textlink="">
      <xdr:nvSpPr>
        <xdr:cNvPr id="649" name="円/楕円 648"/>
        <xdr:cNvSpPr/>
      </xdr:nvSpPr>
      <xdr:spPr>
        <a:xfrm>
          <a:off x="16268700" y="135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114153</xdr:rowOff>
    </xdr:from>
    <xdr:ext cx="313932" cy="259045"/>
    <xdr:sp macro="" textlink="">
      <xdr:nvSpPr>
        <xdr:cNvPr id="650" name="災害復旧費該当値テキスト"/>
        <xdr:cNvSpPr txBox="1"/>
      </xdr:nvSpPr>
      <xdr:spPr>
        <a:xfrm>
          <a:off x="16370300" y="134872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159029</xdr:rowOff>
    </xdr:from>
    <xdr:to>
      <xdr:col>22</xdr:col>
      <xdr:colOff>415925</xdr:colOff>
      <xdr:row>79</xdr:row>
      <xdr:rowOff>89179</xdr:rowOff>
    </xdr:to>
    <xdr:sp macro="" textlink="">
      <xdr:nvSpPr>
        <xdr:cNvPr id="651" name="円/楕円 650"/>
        <xdr:cNvSpPr/>
      </xdr:nvSpPr>
      <xdr:spPr>
        <a:xfrm>
          <a:off x="15430500" y="1353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105706</xdr:rowOff>
    </xdr:from>
    <xdr:ext cx="378565" cy="259045"/>
    <xdr:sp macro="" textlink="">
      <xdr:nvSpPr>
        <xdr:cNvPr id="652" name="テキスト ボックス 651"/>
        <xdr:cNvSpPr txBox="1"/>
      </xdr:nvSpPr>
      <xdr:spPr>
        <a:xfrm>
          <a:off x="15292017" y="13307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165061</xdr:rowOff>
    </xdr:from>
    <xdr:to>
      <xdr:col>20</xdr:col>
      <xdr:colOff>9525</xdr:colOff>
      <xdr:row>79</xdr:row>
      <xdr:rowOff>95211</xdr:rowOff>
    </xdr:to>
    <xdr:sp macro="" textlink="">
      <xdr:nvSpPr>
        <xdr:cNvPr id="655" name="円/楕円 654"/>
        <xdr:cNvSpPr/>
      </xdr:nvSpPr>
      <xdr:spPr>
        <a:xfrm>
          <a:off x="13652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86338</xdr:rowOff>
    </xdr:from>
    <xdr:ext cx="249299" cy="259045"/>
    <xdr:sp macro="" textlink="">
      <xdr:nvSpPr>
        <xdr:cNvPr id="656" name="テキスト ボックス 655"/>
        <xdr:cNvSpPr txBox="1"/>
      </xdr:nvSpPr>
      <xdr:spPr>
        <a:xfrm>
          <a:off x="13578649"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164300</xdr:rowOff>
    </xdr:from>
    <xdr:to>
      <xdr:col>18</xdr:col>
      <xdr:colOff>492125</xdr:colOff>
      <xdr:row>79</xdr:row>
      <xdr:rowOff>94450</xdr:rowOff>
    </xdr:to>
    <xdr:sp macro="" textlink="">
      <xdr:nvSpPr>
        <xdr:cNvPr id="657" name="円/楕円 656"/>
        <xdr:cNvSpPr/>
      </xdr:nvSpPr>
      <xdr:spPr>
        <a:xfrm>
          <a:off x="12763500" y="135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85577</xdr:rowOff>
    </xdr:from>
    <xdr:ext cx="313932" cy="259045"/>
    <xdr:sp macro="" textlink="">
      <xdr:nvSpPr>
        <xdr:cNvPr id="658" name="テキスト ボックス 657"/>
        <xdr:cNvSpPr txBox="1"/>
      </xdr:nvSpPr>
      <xdr:spPr>
        <a:xfrm>
          <a:off x="12657333" y="13630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100724</xdr:rowOff>
    </xdr:from>
    <xdr:to>
      <xdr:col>23</xdr:col>
      <xdr:colOff>517525</xdr:colOff>
      <xdr:row>95</xdr:row>
      <xdr:rowOff>110145</xdr:rowOff>
    </xdr:to>
    <xdr:cxnSp macro="">
      <xdr:nvCxnSpPr>
        <xdr:cNvPr id="689" name="直線コネクタ 688"/>
        <xdr:cNvCxnSpPr/>
      </xdr:nvCxnSpPr>
      <xdr:spPr>
        <a:xfrm>
          <a:off x="15481300" y="16388474"/>
          <a:ext cx="838200" cy="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46476</xdr:rowOff>
    </xdr:from>
    <xdr:ext cx="534377" cy="259045"/>
    <xdr:sp macro="" textlink="">
      <xdr:nvSpPr>
        <xdr:cNvPr id="690" name="公債費平均値テキスト"/>
        <xdr:cNvSpPr txBox="1"/>
      </xdr:nvSpPr>
      <xdr:spPr>
        <a:xfrm>
          <a:off x="16370300" y="16334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63021</xdr:rowOff>
    </xdr:from>
    <xdr:to>
      <xdr:col>22</xdr:col>
      <xdr:colOff>365125</xdr:colOff>
      <xdr:row>95</xdr:row>
      <xdr:rowOff>100724</xdr:rowOff>
    </xdr:to>
    <xdr:cxnSp macro="">
      <xdr:nvCxnSpPr>
        <xdr:cNvPr id="692" name="直線コネクタ 691"/>
        <xdr:cNvCxnSpPr/>
      </xdr:nvCxnSpPr>
      <xdr:spPr>
        <a:xfrm>
          <a:off x="14592300" y="16350771"/>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162525</xdr:rowOff>
    </xdr:from>
    <xdr:to>
      <xdr:col>22</xdr:col>
      <xdr:colOff>415925</xdr:colOff>
      <xdr:row>96</xdr:row>
      <xdr:rowOff>92675</xdr:rowOff>
    </xdr:to>
    <xdr:sp macro="" textlink="">
      <xdr:nvSpPr>
        <xdr:cNvPr id="693" name="フローチャート : 判断 692"/>
        <xdr:cNvSpPr/>
      </xdr:nvSpPr>
      <xdr:spPr>
        <a:xfrm>
          <a:off x="154305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83802</xdr:rowOff>
    </xdr:from>
    <xdr:ext cx="534377" cy="259045"/>
    <xdr:sp macro="" textlink="">
      <xdr:nvSpPr>
        <xdr:cNvPr id="694" name="テキスト ボックス 693"/>
        <xdr:cNvSpPr txBox="1"/>
      </xdr:nvSpPr>
      <xdr:spPr>
        <a:xfrm>
          <a:off x="15214111" y="165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63021</xdr:rowOff>
    </xdr:from>
    <xdr:to>
      <xdr:col>21</xdr:col>
      <xdr:colOff>161925</xdr:colOff>
      <xdr:row>95</xdr:row>
      <xdr:rowOff>84069</xdr:rowOff>
    </xdr:to>
    <xdr:cxnSp macro="">
      <xdr:nvCxnSpPr>
        <xdr:cNvPr id="695" name="直線コネクタ 694"/>
        <xdr:cNvCxnSpPr/>
      </xdr:nvCxnSpPr>
      <xdr:spPr>
        <a:xfrm flipV="1">
          <a:off x="13703300" y="16350771"/>
          <a:ext cx="889000" cy="2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49093</xdr:rowOff>
    </xdr:from>
    <xdr:to>
      <xdr:col>19</xdr:col>
      <xdr:colOff>644525</xdr:colOff>
      <xdr:row>95</xdr:row>
      <xdr:rowOff>84069</xdr:rowOff>
    </xdr:to>
    <xdr:cxnSp macro="">
      <xdr:nvCxnSpPr>
        <xdr:cNvPr id="698" name="直線コネクタ 697"/>
        <xdr:cNvCxnSpPr/>
      </xdr:nvCxnSpPr>
      <xdr:spPr>
        <a:xfrm>
          <a:off x="12814300" y="16336843"/>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92260</xdr:rowOff>
    </xdr:from>
    <xdr:ext cx="534377" cy="259045"/>
    <xdr:sp macro="" textlink="">
      <xdr:nvSpPr>
        <xdr:cNvPr id="702" name="テキスト ボックス 701"/>
        <xdr:cNvSpPr txBox="1"/>
      </xdr:nvSpPr>
      <xdr:spPr>
        <a:xfrm>
          <a:off x="12547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59345</xdr:rowOff>
    </xdr:from>
    <xdr:to>
      <xdr:col>23</xdr:col>
      <xdr:colOff>568325</xdr:colOff>
      <xdr:row>95</xdr:row>
      <xdr:rowOff>160945</xdr:rowOff>
    </xdr:to>
    <xdr:sp macro="" textlink="">
      <xdr:nvSpPr>
        <xdr:cNvPr id="708" name="円/楕円 707"/>
        <xdr:cNvSpPr/>
      </xdr:nvSpPr>
      <xdr:spPr>
        <a:xfrm>
          <a:off x="16268700" y="1634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82222</xdr:rowOff>
    </xdr:from>
    <xdr:ext cx="534377" cy="259045"/>
    <xdr:sp macro="" textlink="">
      <xdr:nvSpPr>
        <xdr:cNvPr id="709" name="公債費該当値テキスト"/>
        <xdr:cNvSpPr txBox="1"/>
      </xdr:nvSpPr>
      <xdr:spPr>
        <a:xfrm>
          <a:off x="16370300" y="1619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41,310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49924</xdr:rowOff>
    </xdr:from>
    <xdr:to>
      <xdr:col>22</xdr:col>
      <xdr:colOff>415925</xdr:colOff>
      <xdr:row>95</xdr:row>
      <xdr:rowOff>151524</xdr:rowOff>
    </xdr:to>
    <xdr:sp macro="" textlink="">
      <xdr:nvSpPr>
        <xdr:cNvPr id="710" name="円/楕円 709"/>
        <xdr:cNvSpPr/>
      </xdr:nvSpPr>
      <xdr:spPr>
        <a:xfrm>
          <a:off x="15430500" y="163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168051</xdr:rowOff>
    </xdr:from>
    <xdr:ext cx="534377" cy="259045"/>
    <xdr:sp macro="" textlink="">
      <xdr:nvSpPr>
        <xdr:cNvPr id="711" name="テキスト ボックス 710"/>
        <xdr:cNvSpPr txBox="1"/>
      </xdr:nvSpPr>
      <xdr:spPr>
        <a:xfrm>
          <a:off x="15214111" y="161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12221</xdr:rowOff>
    </xdr:from>
    <xdr:to>
      <xdr:col>21</xdr:col>
      <xdr:colOff>212725</xdr:colOff>
      <xdr:row>95</xdr:row>
      <xdr:rowOff>113821</xdr:rowOff>
    </xdr:to>
    <xdr:sp macro="" textlink="">
      <xdr:nvSpPr>
        <xdr:cNvPr id="712" name="円/楕円 711"/>
        <xdr:cNvSpPr/>
      </xdr:nvSpPr>
      <xdr:spPr>
        <a:xfrm>
          <a:off x="14541500" y="162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104948</xdr:rowOff>
    </xdr:from>
    <xdr:ext cx="534377" cy="259045"/>
    <xdr:sp macro="" textlink="">
      <xdr:nvSpPr>
        <xdr:cNvPr id="713" name="テキスト ボックス 712"/>
        <xdr:cNvSpPr txBox="1"/>
      </xdr:nvSpPr>
      <xdr:spPr>
        <a:xfrm>
          <a:off x="14325111" y="163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33269</xdr:rowOff>
    </xdr:from>
    <xdr:to>
      <xdr:col>20</xdr:col>
      <xdr:colOff>9525</xdr:colOff>
      <xdr:row>95</xdr:row>
      <xdr:rowOff>134869</xdr:rowOff>
    </xdr:to>
    <xdr:sp macro="" textlink="">
      <xdr:nvSpPr>
        <xdr:cNvPr id="714" name="円/楕円 713"/>
        <xdr:cNvSpPr/>
      </xdr:nvSpPr>
      <xdr:spPr>
        <a:xfrm>
          <a:off x="13652500" y="163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125996</xdr:rowOff>
    </xdr:from>
    <xdr:ext cx="534377" cy="259045"/>
    <xdr:sp macro="" textlink="">
      <xdr:nvSpPr>
        <xdr:cNvPr id="715" name="テキスト ボックス 714"/>
        <xdr:cNvSpPr txBox="1"/>
      </xdr:nvSpPr>
      <xdr:spPr>
        <a:xfrm>
          <a:off x="13436111" y="1641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42,907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169743</xdr:rowOff>
    </xdr:from>
    <xdr:to>
      <xdr:col>18</xdr:col>
      <xdr:colOff>492125</xdr:colOff>
      <xdr:row>95</xdr:row>
      <xdr:rowOff>99893</xdr:rowOff>
    </xdr:to>
    <xdr:sp macro="" textlink="">
      <xdr:nvSpPr>
        <xdr:cNvPr id="716" name="円/楕円 715"/>
        <xdr:cNvSpPr/>
      </xdr:nvSpPr>
      <xdr:spPr>
        <a:xfrm>
          <a:off x="12763500" y="162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116420</xdr:rowOff>
    </xdr:from>
    <xdr:ext cx="534377" cy="259045"/>
    <xdr:sp macro="" textlink="">
      <xdr:nvSpPr>
        <xdr:cNvPr id="717" name="テキスト ボックス 716"/>
        <xdr:cNvSpPr txBox="1"/>
      </xdr:nvSpPr>
      <xdr:spPr>
        <a:xfrm>
          <a:off x="12547111" y="160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147383</xdr:rowOff>
    </xdr:from>
    <xdr:to>
      <xdr:col>31</xdr:col>
      <xdr:colOff>85725</xdr:colOff>
      <xdr:row>39</xdr:row>
      <xdr:rowOff>77533</xdr:rowOff>
    </xdr:to>
    <xdr:sp macro="" textlink="">
      <xdr:nvSpPr>
        <xdr:cNvPr id="750" name="フローチャート : 判断 749"/>
        <xdr:cNvSpPr/>
      </xdr:nvSpPr>
      <xdr:spPr>
        <a:xfrm>
          <a:off x="21272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94061</xdr:rowOff>
    </xdr:from>
    <xdr:ext cx="313932" cy="259045"/>
    <xdr:sp macro="" textlink="">
      <xdr:nvSpPr>
        <xdr:cNvPr id="751" name="テキスト ボックス 750"/>
        <xdr:cNvSpPr txBox="1"/>
      </xdr:nvSpPr>
      <xdr:spPr>
        <a:xfrm>
          <a:off x="21166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香川県平均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155,010</a:t>
          </a:r>
          <a:r>
            <a:rPr kumimoji="1" lang="ja-JP" altLang="en-US" sz="1300">
              <a:latin typeface="ＭＳ Ｐゴシック"/>
            </a:rPr>
            <a:t>円となっており、類似団体平均に比べ高い状況となっている。主な要因としては、生活保護費が増嵩していることや社会福祉費が臨時福祉給付金等により増加したことである。</a:t>
          </a:r>
        </a:p>
        <a:p>
          <a:endParaRPr kumimoji="1" lang="ja-JP" altLang="en-US" sz="1300">
            <a:latin typeface="ＭＳ Ｐゴシック"/>
          </a:endParaRPr>
        </a:p>
        <a:p>
          <a:r>
            <a:rPr kumimoji="1" lang="ja-JP" altLang="en-US" sz="1300">
              <a:latin typeface="ＭＳ Ｐゴシック"/>
            </a:rPr>
            <a:t>・衛生費は、住民一人当たり</a:t>
          </a:r>
          <a:r>
            <a:rPr kumimoji="1" lang="en-US" altLang="ja-JP" sz="1300">
              <a:latin typeface="ＭＳ Ｐゴシック"/>
            </a:rPr>
            <a:t>40,908</a:t>
          </a:r>
          <a:r>
            <a:rPr kumimoji="1" lang="ja-JP" altLang="en-US" sz="1300">
              <a:latin typeface="ＭＳ Ｐゴシック"/>
            </a:rPr>
            <a:t>円となっており、類似団体平均に比べ高い状況となっている。主な要因としては、良質なサービスを提供するため直営にて実施している業務があり、職員数が類似団体に比べ多いことや子育て世代の経済的負担を軽減し、少子化対策の効果と定住者の増加につなげていくために子ども医療費助成の対象を平成２６年度８月より小・中学生の外来診療分まで拡充した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p>
        <a:p>
          <a:r>
            <a:rPr kumimoji="1" lang="ja-JP" altLang="en-US" sz="850">
              <a:latin typeface="ＭＳ ゴシック" pitchFamily="49" charset="-128"/>
              <a:ea typeface="ＭＳ ゴシック" pitchFamily="49" charset="-128"/>
            </a:rPr>
            <a:t>収支改善による積立金の増加に伴い、増加傾向にある。</a:t>
          </a:r>
        </a:p>
        <a:p>
          <a:endParaRPr kumimoji="1" lang="ja-JP" altLang="en-US" sz="3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＜実質収支額＞</a:t>
          </a:r>
        </a:p>
        <a:p>
          <a:r>
            <a:rPr kumimoji="1" lang="ja-JP" altLang="en-US" sz="850">
              <a:latin typeface="ＭＳ ゴシック" pitchFamily="49" charset="-128"/>
              <a:ea typeface="ＭＳ ゴシック" pitchFamily="49" charset="-128"/>
            </a:rPr>
            <a:t>人件費が減少となったが、主に扶助費や繰出金の増加により収支が悪化し、現在は標準財政規模比５％程度となっている。</a:t>
          </a:r>
        </a:p>
        <a:p>
          <a:endParaRPr kumimoji="1" lang="ja-JP" altLang="en-US" sz="3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＜実質単年度収支＞</a:t>
          </a:r>
        </a:p>
        <a:p>
          <a:r>
            <a:rPr kumimoji="1" lang="ja-JP" altLang="en-US" sz="850">
              <a:latin typeface="ＭＳ ゴシック" pitchFamily="49" charset="-128"/>
              <a:ea typeface="ＭＳ ゴシック" pitchFamily="49" charset="-128"/>
            </a:rPr>
            <a:t>主に庁舎建設基金の積立に伴い財政調整基金の取崩額が増加した結果、実質単年度収支は悪化し、赤字となっている。</a:t>
          </a:r>
        </a:p>
        <a:p>
          <a:endParaRPr kumimoji="1" lang="ja-JP" altLang="en-US" sz="300">
            <a:latin typeface="ＭＳ ゴシック" pitchFamily="49" charset="-128"/>
            <a:ea typeface="ＭＳ ゴシック" pitchFamily="49" charset="-128"/>
          </a:endParaRPr>
        </a:p>
        <a:p>
          <a:r>
            <a:rPr kumimoji="1" lang="ja-JP" altLang="en-US" sz="850">
              <a:latin typeface="ＭＳ ゴシック" pitchFamily="49" charset="-128"/>
              <a:ea typeface="ＭＳ ゴシック" pitchFamily="49" charset="-128"/>
            </a:rPr>
            <a:t>＜今後の対応＞</a:t>
          </a:r>
        </a:p>
        <a:p>
          <a:r>
            <a:rPr kumimoji="1" lang="ja-JP" altLang="en-US" sz="850">
              <a:latin typeface="ＭＳ ゴシック" pitchFamily="49" charset="-128"/>
              <a:ea typeface="ＭＳ ゴシック" pitchFamily="49" charset="-128"/>
            </a:rPr>
            <a:t>引き続き社会保障費の増大に伴う扶助費や介護保険特別会計への繰出金の増加傾向などから、財政調整基金を活用しながらの財政運営となることが予想される。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香川県坂出市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＜現状＞</a:t>
          </a:r>
        </a:p>
        <a:p>
          <a:r>
            <a:rPr kumimoji="1" lang="ja-JP" altLang="en-US" sz="1100">
              <a:latin typeface="ＭＳ ゴシック" pitchFamily="49" charset="-128"/>
              <a:ea typeface="ＭＳ ゴシック" pitchFamily="49" charset="-128"/>
            </a:rPr>
            <a:t>連結では赤字となっていないが、一部の特別会計で赤字が生じている。国民健康保険特別会計については、人口減少に伴い被保険者数は減少傾向だが、</a:t>
          </a:r>
          <a:r>
            <a:rPr kumimoji="1" lang="en-US" altLang="ja-JP" sz="1100">
              <a:latin typeface="ＭＳ ゴシック" pitchFamily="49" charset="-128"/>
              <a:ea typeface="ＭＳ ゴシック" pitchFamily="49" charset="-128"/>
            </a:rPr>
            <a:t>65</a:t>
          </a:r>
          <a:r>
            <a:rPr kumimoji="1" lang="ja-JP" altLang="en-US" sz="1100">
              <a:latin typeface="ＭＳ ゴシック" pitchFamily="49" charset="-128"/>
              <a:ea typeface="ＭＳ ゴシック" pitchFamily="49" charset="-128"/>
            </a:rPr>
            <a:t>歳以上の前期高齢者数は増加しており、高齢化の進行により、１人当たり医療費の増加による負担が増え、財政運営は厳しい状態となっている。</a:t>
          </a:r>
        </a:p>
        <a:p>
          <a:endParaRPr kumimoji="1" lang="ja-JP" altLang="en-US" sz="4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各会計で適正な財政運営、企業経営を行っていく。特に赤字が生じている特別会計においては、経営健全化計画の着実な実施、また一般会計の財政状況を勘案する中で繰出を行うなど赤字の解消に努める。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23158656</v>
      </c>
      <c r="BO4" s="381"/>
      <c r="BP4" s="381"/>
      <c r="BQ4" s="381"/>
      <c r="BR4" s="381"/>
      <c r="BS4" s="381"/>
      <c r="BT4" s="381"/>
      <c r="BU4" s="382"/>
      <c r="BV4" s="380">
        <v>24039796</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5.4</v>
      </c>
      <c r="CU4" s="558"/>
      <c r="CV4" s="558"/>
      <c r="CW4" s="558"/>
      <c r="CX4" s="558"/>
      <c r="CY4" s="558"/>
      <c r="CZ4" s="558"/>
      <c r="DA4" s="559"/>
      <c r="DB4" s="557">
        <v>6.2</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22367371</v>
      </c>
      <c r="BO5" s="386"/>
      <c r="BP5" s="386"/>
      <c r="BQ5" s="386"/>
      <c r="BR5" s="386"/>
      <c r="BS5" s="386"/>
      <c r="BT5" s="386"/>
      <c r="BU5" s="387"/>
      <c r="BV5" s="385">
        <v>23054605</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90.2</v>
      </c>
      <c r="CU5" s="356"/>
      <c r="CV5" s="356"/>
      <c r="CW5" s="356"/>
      <c r="CX5" s="356"/>
      <c r="CY5" s="356"/>
      <c r="CZ5" s="356"/>
      <c r="DA5" s="357"/>
      <c r="DB5" s="355">
        <v>90.6</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791285</v>
      </c>
      <c r="BO6" s="386"/>
      <c r="BP6" s="386"/>
      <c r="BQ6" s="386"/>
      <c r="BR6" s="386"/>
      <c r="BS6" s="386"/>
      <c r="BT6" s="386"/>
      <c r="BU6" s="387"/>
      <c r="BV6" s="385">
        <v>985191</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97.6</v>
      </c>
      <c r="CU6" s="532"/>
      <c r="CV6" s="532"/>
      <c r="CW6" s="532"/>
      <c r="CX6" s="532"/>
      <c r="CY6" s="532"/>
      <c r="CZ6" s="532"/>
      <c r="DA6" s="533"/>
      <c r="DB6" s="531">
        <v>98.9</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60673</v>
      </c>
      <c r="BO7" s="386"/>
      <c r="BP7" s="386"/>
      <c r="BQ7" s="386"/>
      <c r="BR7" s="386"/>
      <c r="BS7" s="386"/>
      <c r="BT7" s="386"/>
      <c r="BU7" s="387"/>
      <c r="BV7" s="385">
        <v>140646</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13548139</v>
      </c>
      <c r="CU7" s="386"/>
      <c r="CV7" s="386"/>
      <c r="CW7" s="386"/>
      <c r="CX7" s="386"/>
      <c r="CY7" s="386"/>
      <c r="CZ7" s="386"/>
      <c r="DA7" s="387"/>
      <c r="DB7" s="385">
        <v>13617308</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730612</v>
      </c>
      <c r="BO8" s="386"/>
      <c r="BP8" s="386"/>
      <c r="BQ8" s="386"/>
      <c r="BR8" s="386"/>
      <c r="BS8" s="386"/>
      <c r="BT8" s="386"/>
      <c r="BU8" s="387"/>
      <c r="BV8" s="385">
        <v>844545</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0.85</v>
      </c>
      <c r="CU8" s="495"/>
      <c r="CV8" s="495"/>
      <c r="CW8" s="495"/>
      <c r="CX8" s="495"/>
      <c r="CY8" s="495"/>
      <c r="CZ8" s="495"/>
      <c r="DA8" s="496"/>
      <c r="DB8" s="494">
        <v>0.84</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53164</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-113933</v>
      </c>
      <c r="BO9" s="386"/>
      <c r="BP9" s="386"/>
      <c r="BQ9" s="386"/>
      <c r="BR9" s="386"/>
      <c r="BS9" s="386"/>
      <c r="BT9" s="386"/>
      <c r="BU9" s="387"/>
      <c r="BV9" s="385">
        <v>-27144</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13.7</v>
      </c>
      <c r="CU9" s="356"/>
      <c r="CV9" s="356"/>
      <c r="CW9" s="356"/>
      <c r="CX9" s="356"/>
      <c r="CY9" s="356"/>
      <c r="CZ9" s="356"/>
      <c r="DA9" s="357"/>
      <c r="DB9" s="355">
        <v>13.7</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55621</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431924</v>
      </c>
      <c r="BO10" s="386"/>
      <c r="BP10" s="386"/>
      <c r="BQ10" s="386"/>
      <c r="BR10" s="386"/>
      <c r="BS10" s="386"/>
      <c r="BT10" s="386"/>
      <c r="BU10" s="387"/>
      <c r="BV10" s="385">
        <v>450721</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v>26400</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54222</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400000</v>
      </c>
      <c r="BO12" s="386"/>
      <c r="BP12" s="386"/>
      <c r="BQ12" s="386"/>
      <c r="BR12" s="386"/>
      <c r="BS12" s="386"/>
      <c r="BT12" s="386"/>
      <c r="BU12" s="387"/>
      <c r="BV12" s="385">
        <v>200000</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53608</v>
      </c>
      <c r="S13" s="487"/>
      <c r="T13" s="487"/>
      <c r="U13" s="487"/>
      <c r="V13" s="488"/>
      <c r="W13" s="474" t="s">
        <v>123</v>
      </c>
      <c r="X13" s="398"/>
      <c r="Y13" s="398"/>
      <c r="Z13" s="398"/>
      <c r="AA13" s="398"/>
      <c r="AB13" s="399"/>
      <c r="AC13" s="361">
        <v>1200</v>
      </c>
      <c r="AD13" s="362"/>
      <c r="AE13" s="362"/>
      <c r="AF13" s="362"/>
      <c r="AG13" s="363"/>
      <c r="AH13" s="361">
        <v>1293</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-55609</v>
      </c>
      <c r="BO13" s="386"/>
      <c r="BP13" s="386"/>
      <c r="BQ13" s="386"/>
      <c r="BR13" s="386"/>
      <c r="BS13" s="386"/>
      <c r="BT13" s="386"/>
      <c r="BU13" s="387"/>
      <c r="BV13" s="385">
        <v>223577</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12.2</v>
      </c>
      <c r="CU13" s="356"/>
      <c r="CV13" s="356"/>
      <c r="CW13" s="356"/>
      <c r="CX13" s="356"/>
      <c r="CY13" s="356"/>
      <c r="CZ13" s="356"/>
      <c r="DA13" s="357"/>
      <c r="DB13" s="355">
        <v>12.6</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54798</v>
      </c>
      <c r="S14" s="487"/>
      <c r="T14" s="487"/>
      <c r="U14" s="487"/>
      <c r="V14" s="488"/>
      <c r="W14" s="489"/>
      <c r="X14" s="401"/>
      <c r="Y14" s="401"/>
      <c r="Z14" s="401"/>
      <c r="AA14" s="401"/>
      <c r="AB14" s="402"/>
      <c r="AC14" s="479">
        <v>5.2</v>
      </c>
      <c r="AD14" s="480"/>
      <c r="AE14" s="480"/>
      <c r="AF14" s="480"/>
      <c r="AG14" s="481"/>
      <c r="AH14" s="479">
        <v>5.3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88.3</v>
      </c>
      <c r="CU14" s="458"/>
      <c r="CV14" s="458"/>
      <c r="CW14" s="458"/>
      <c r="CX14" s="458"/>
      <c r="CY14" s="458"/>
      <c r="CZ14" s="458"/>
      <c r="DA14" s="459"/>
      <c r="DB14" s="490">
        <v>97.5</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54274</v>
      </c>
      <c r="S15" s="487"/>
      <c r="T15" s="487"/>
      <c r="U15" s="487"/>
      <c r="V15" s="488"/>
      <c r="W15" s="474" t="s">
        <v>130</v>
      </c>
      <c r="X15" s="398"/>
      <c r="Y15" s="398"/>
      <c r="Z15" s="398"/>
      <c r="AA15" s="398"/>
      <c r="AB15" s="399"/>
      <c r="AC15" s="361">
        <v>6451</v>
      </c>
      <c r="AD15" s="362"/>
      <c r="AE15" s="362"/>
      <c r="AF15" s="362"/>
      <c r="AG15" s="363"/>
      <c r="AH15" s="361">
        <v>6781</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8512514</v>
      </c>
      <c r="BO15" s="381"/>
      <c r="BP15" s="381"/>
      <c r="BQ15" s="381"/>
      <c r="BR15" s="381"/>
      <c r="BS15" s="381"/>
      <c r="BT15" s="381"/>
      <c r="BU15" s="382"/>
      <c r="BV15" s="380">
        <v>8410903</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27.9</v>
      </c>
      <c r="AD16" s="480"/>
      <c r="AE16" s="480"/>
      <c r="AF16" s="480"/>
      <c r="AG16" s="481"/>
      <c r="AH16" s="479">
        <v>27.9</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10048006</v>
      </c>
      <c r="BO16" s="386"/>
      <c r="BP16" s="386"/>
      <c r="BQ16" s="386"/>
      <c r="BR16" s="386"/>
      <c r="BS16" s="386"/>
      <c r="BT16" s="386"/>
      <c r="BU16" s="387"/>
      <c r="BV16" s="385">
        <v>10009010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15458</v>
      </c>
      <c r="AD17" s="362"/>
      <c r="AE17" s="362"/>
      <c r="AF17" s="362"/>
      <c r="AG17" s="363"/>
      <c r="AH17" s="361">
        <v>16259</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10974263</v>
      </c>
      <c r="BO17" s="386"/>
      <c r="BP17" s="386"/>
      <c r="BQ17" s="386"/>
      <c r="BR17" s="386"/>
      <c r="BS17" s="386"/>
      <c r="BT17" s="386"/>
      <c r="BU17" s="387"/>
      <c r="BV17" s="385">
        <v>10831248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92.49</v>
      </c>
      <c r="M18" s="450"/>
      <c r="N18" s="450"/>
      <c r="O18" s="450"/>
      <c r="P18" s="450"/>
      <c r="Q18" s="450"/>
      <c r="R18" s="451"/>
      <c r="S18" s="451"/>
      <c r="T18" s="451"/>
      <c r="U18" s="451"/>
      <c r="V18" s="452"/>
      <c r="W18" s="466"/>
      <c r="X18" s="467"/>
      <c r="Y18" s="467"/>
      <c r="Z18" s="467"/>
      <c r="AA18" s="467"/>
      <c r="AB18" s="475"/>
      <c r="AC18" s="349">
        <v>66.900000000000006</v>
      </c>
      <c r="AD18" s="350"/>
      <c r="AE18" s="350"/>
      <c r="AF18" s="350"/>
      <c r="AG18" s="453"/>
      <c r="AH18" s="349">
        <v>66.8</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12333833</v>
      </c>
      <c r="BO18" s="386"/>
      <c r="BP18" s="386"/>
      <c r="BQ18" s="386"/>
      <c r="BR18" s="386"/>
      <c r="BS18" s="386"/>
      <c r="BT18" s="386"/>
      <c r="BU18" s="387"/>
      <c r="BV18" s="385">
        <v>12734298</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575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16119862</v>
      </c>
      <c r="BO19" s="386"/>
      <c r="BP19" s="386"/>
      <c r="BQ19" s="386"/>
      <c r="BR19" s="386"/>
      <c r="BS19" s="386"/>
      <c r="BT19" s="386"/>
      <c r="BU19" s="387"/>
      <c r="BV19" s="385">
        <v>16641533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21361</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21937542</v>
      </c>
      <c r="BO23" s="386"/>
      <c r="BP23" s="386"/>
      <c r="BQ23" s="386"/>
      <c r="BR23" s="386"/>
      <c r="BS23" s="386"/>
      <c r="BT23" s="386"/>
      <c r="BU23" s="387"/>
      <c r="BV23" s="385">
        <v>21937387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8850</v>
      </c>
      <c r="R24" s="362"/>
      <c r="S24" s="362"/>
      <c r="T24" s="362"/>
      <c r="U24" s="362"/>
      <c r="V24" s="363"/>
      <c r="W24" s="427"/>
      <c r="X24" s="418"/>
      <c r="Y24" s="419"/>
      <c r="Z24" s="358" t="s">
        <v>154</v>
      </c>
      <c r="AA24" s="359"/>
      <c r="AB24" s="359"/>
      <c r="AC24" s="359"/>
      <c r="AD24" s="359"/>
      <c r="AE24" s="359"/>
      <c r="AF24" s="359"/>
      <c r="AG24" s="360"/>
      <c r="AH24" s="361">
        <v>469</v>
      </c>
      <c r="AI24" s="362"/>
      <c r="AJ24" s="362"/>
      <c r="AK24" s="362"/>
      <c r="AL24" s="363"/>
      <c r="AM24" s="361">
        <v>1414973</v>
      </c>
      <c r="AN24" s="362"/>
      <c r="AO24" s="362"/>
      <c r="AP24" s="362"/>
      <c r="AQ24" s="362"/>
      <c r="AR24" s="363"/>
      <c r="AS24" s="361">
        <v>3017</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18312798</v>
      </c>
      <c r="BO24" s="386"/>
      <c r="BP24" s="386"/>
      <c r="BQ24" s="386"/>
      <c r="BR24" s="386"/>
      <c r="BS24" s="386"/>
      <c r="BT24" s="386"/>
      <c r="BU24" s="387"/>
      <c r="BV24" s="385">
        <v>18021802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6790</v>
      </c>
      <c r="R25" s="362"/>
      <c r="S25" s="362"/>
      <c r="T25" s="362"/>
      <c r="U25" s="362"/>
      <c r="V25" s="363"/>
      <c r="W25" s="427"/>
      <c r="X25" s="418"/>
      <c r="Y25" s="419"/>
      <c r="Z25" s="358" t="s">
        <v>157</v>
      </c>
      <c r="AA25" s="359"/>
      <c r="AB25" s="359"/>
      <c r="AC25" s="359"/>
      <c r="AD25" s="359"/>
      <c r="AE25" s="359"/>
      <c r="AF25" s="359"/>
      <c r="AG25" s="360"/>
      <c r="AH25" s="361">
        <v>76</v>
      </c>
      <c r="AI25" s="362"/>
      <c r="AJ25" s="362"/>
      <c r="AK25" s="362"/>
      <c r="AL25" s="363"/>
      <c r="AM25" s="361">
        <v>231952</v>
      </c>
      <c r="AN25" s="362"/>
      <c r="AO25" s="362"/>
      <c r="AP25" s="362"/>
      <c r="AQ25" s="362"/>
      <c r="AR25" s="363"/>
      <c r="AS25" s="361">
        <v>3052</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841333</v>
      </c>
      <c r="BO25" s="381"/>
      <c r="BP25" s="381"/>
      <c r="BQ25" s="381"/>
      <c r="BR25" s="381"/>
      <c r="BS25" s="381"/>
      <c r="BT25" s="381"/>
      <c r="BU25" s="382"/>
      <c r="BV25" s="380">
        <v>736538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6100</v>
      </c>
      <c r="R26" s="362"/>
      <c r="S26" s="362"/>
      <c r="T26" s="362"/>
      <c r="U26" s="362"/>
      <c r="V26" s="363"/>
      <c r="W26" s="427"/>
      <c r="X26" s="418"/>
      <c r="Y26" s="419"/>
      <c r="Z26" s="358" t="s">
        <v>160</v>
      </c>
      <c r="AA26" s="440"/>
      <c r="AB26" s="440"/>
      <c r="AC26" s="440"/>
      <c r="AD26" s="440"/>
      <c r="AE26" s="440"/>
      <c r="AF26" s="440"/>
      <c r="AG26" s="441"/>
      <c r="AH26" s="361">
        <v>45</v>
      </c>
      <c r="AI26" s="362"/>
      <c r="AJ26" s="362"/>
      <c r="AK26" s="362"/>
      <c r="AL26" s="363"/>
      <c r="AM26" s="361">
        <v>142650</v>
      </c>
      <c r="AN26" s="362"/>
      <c r="AO26" s="362"/>
      <c r="AP26" s="362"/>
      <c r="AQ26" s="362"/>
      <c r="AR26" s="363"/>
      <c r="AS26" s="361">
        <v>3170</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5540</v>
      </c>
      <c r="R27" s="362"/>
      <c r="S27" s="362"/>
      <c r="T27" s="362"/>
      <c r="U27" s="362"/>
      <c r="V27" s="363"/>
      <c r="W27" s="427"/>
      <c r="X27" s="418"/>
      <c r="Y27" s="419"/>
      <c r="Z27" s="358" t="s">
        <v>163</v>
      </c>
      <c r="AA27" s="359"/>
      <c r="AB27" s="359"/>
      <c r="AC27" s="359"/>
      <c r="AD27" s="359"/>
      <c r="AE27" s="359"/>
      <c r="AF27" s="359"/>
      <c r="AG27" s="360"/>
      <c r="AH27" s="361">
        <v>31</v>
      </c>
      <c r="AI27" s="362"/>
      <c r="AJ27" s="362"/>
      <c r="AK27" s="362"/>
      <c r="AL27" s="363"/>
      <c r="AM27" s="361">
        <v>81830</v>
      </c>
      <c r="AN27" s="362"/>
      <c r="AO27" s="362"/>
      <c r="AP27" s="362"/>
      <c r="AQ27" s="362"/>
      <c r="AR27" s="363"/>
      <c r="AS27" s="361">
        <v>2640</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t="s">
        <v>121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4830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3167842</v>
      </c>
      <c r="BO28" s="381"/>
      <c r="BP28" s="381"/>
      <c r="BQ28" s="381"/>
      <c r="BR28" s="381"/>
      <c r="BS28" s="381"/>
      <c r="BT28" s="381"/>
      <c r="BU28" s="382"/>
      <c r="BV28" s="380">
        <v>3135918</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18</v>
      </c>
      <c r="M29" s="362"/>
      <c r="N29" s="362"/>
      <c r="O29" s="362"/>
      <c r="P29" s="363"/>
      <c r="Q29" s="361">
        <v>4330</v>
      </c>
      <c r="R29" s="362"/>
      <c r="S29" s="362"/>
      <c r="T29" s="362"/>
      <c r="U29" s="362"/>
      <c r="V29" s="363"/>
      <c r="W29" s="428"/>
      <c r="X29" s="429"/>
      <c r="Y29" s="430"/>
      <c r="Z29" s="358" t="s">
        <v>170</v>
      </c>
      <c r="AA29" s="359"/>
      <c r="AB29" s="359"/>
      <c r="AC29" s="359"/>
      <c r="AD29" s="359"/>
      <c r="AE29" s="359"/>
      <c r="AF29" s="359"/>
      <c r="AG29" s="360"/>
      <c r="AH29" s="361">
        <v>500</v>
      </c>
      <c r="AI29" s="362"/>
      <c r="AJ29" s="362"/>
      <c r="AK29" s="362"/>
      <c r="AL29" s="363"/>
      <c r="AM29" s="361">
        <v>1496803</v>
      </c>
      <c r="AN29" s="362"/>
      <c r="AO29" s="362"/>
      <c r="AP29" s="362"/>
      <c r="AQ29" s="362"/>
      <c r="AR29" s="363"/>
      <c r="AS29" s="361">
        <v>2994</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18367</v>
      </c>
      <c r="BO29" s="386"/>
      <c r="BP29" s="386"/>
      <c r="BQ29" s="386"/>
      <c r="BR29" s="386"/>
      <c r="BS29" s="386"/>
      <c r="BT29" s="386"/>
      <c r="BU29" s="387"/>
      <c r="BV29" s="385">
        <v>18356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101</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2082380</v>
      </c>
      <c r="BO30" s="389"/>
      <c r="BP30" s="389"/>
      <c r="BQ30" s="389"/>
      <c r="BR30" s="389"/>
      <c r="BS30" s="389"/>
      <c r="BT30" s="389"/>
      <c r="BU30" s="390"/>
      <c r="BV30" s="388">
        <v>1646979</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3</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9</v>
      </c>
      <c r="AN34" s="345"/>
      <c r="AO34" s="344" t="str">
        <f>IF('各会計、関係団体の財政状況及び健全化判断比率'!B34="","",'各会計、関係団体の財政状況及び健全化判断比率'!B34)</f>
        <v>水道事業会計</v>
      </c>
      <c r="AP34" s="344"/>
      <c r="AQ34" s="344"/>
      <c r="AR34" s="344"/>
      <c r="AS34" s="344"/>
      <c r="AT34" s="344"/>
      <c r="AU34" s="344"/>
      <c r="AV34" s="344"/>
      <c r="AW34" s="344"/>
      <c r="AX34" s="344"/>
      <c r="AY34" s="344"/>
      <c r="AZ34" s="344"/>
      <c r="BA34" s="344"/>
      <c r="BB34" s="344"/>
      <c r="BC34" s="344"/>
      <c r="BD34" s="167"/>
      <c r="BE34" s="345">
        <f>IF(BG34="","",MAX(C34:D43,U34:V43,AM34:AN43)+1)</f>
        <v>11</v>
      </c>
      <c r="BF34" s="345"/>
      <c r="BG34" s="344" t="str">
        <f>IF('各会計、関係団体の財政状況及び健全化判断比率'!B36="","",'各会計、関係団体の財政状況及び健全化判断比率'!B36)</f>
        <v>坂出港港湾整備事業特別会計</v>
      </c>
      <c r="BH34" s="344"/>
      <c r="BI34" s="344"/>
      <c r="BJ34" s="344"/>
      <c r="BK34" s="344"/>
      <c r="BL34" s="344"/>
      <c r="BM34" s="344"/>
      <c r="BN34" s="344"/>
      <c r="BO34" s="344"/>
      <c r="BP34" s="344"/>
      <c r="BQ34" s="344"/>
      <c r="BR34" s="344"/>
      <c r="BS34" s="344"/>
      <c r="BT34" s="344"/>
      <c r="BU34" s="344"/>
      <c r="BV34" s="167"/>
      <c r="BW34" s="345">
        <f>IF(BY34="","",MAX(C34:D43,U34:V43,AM34:AN43,BE34:BF43)+1)</f>
        <v>13</v>
      </c>
      <c r="BX34" s="345"/>
      <c r="BY34" s="344" t="str">
        <f>IF('各会計、関係団体の財政状況及び健全化判断比率'!B68="","",'各会計、関係団体の財政状況及び健全化判断比率'!B68)</f>
        <v>坂出、宇多津広域行政事務組合</v>
      </c>
      <c r="BZ34" s="344"/>
      <c r="CA34" s="344"/>
      <c r="CB34" s="344"/>
      <c r="CC34" s="344"/>
      <c r="CD34" s="344"/>
      <c r="CE34" s="344"/>
      <c r="CF34" s="344"/>
      <c r="CG34" s="344"/>
      <c r="CH34" s="344"/>
      <c r="CI34" s="344"/>
      <c r="CJ34" s="344"/>
      <c r="CK34" s="344"/>
      <c r="CL34" s="344"/>
      <c r="CM34" s="344"/>
      <c r="CN34" s="167"/>
      <c r="CO34" s="345">
        <f>IF(CQ34="","",MAX(C34:D43,U34:V43,AM34:AN43,BE34:BF43,BW34:BX43)+1)</f>
        <v>16</v>
      </c>
      <c r="CP34" s="345"/>
      <c r="CQ34" s="344" t="str">
        <f>IF('各会計、関係団体の財政状況及び健全化判断比率'!BS7="","",'各会計、関係団体の財政状況及び健全化判断比率'!BS7)</f>
        <v>本州四国総合開発</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王越診療所特別会計</v>
      </c>
      <c r="F35" s="344"/>
      <c r="G35" s="344"/>
      <c r="H35" s="344"/>
      <c r="I35" s="344"/>
      <c r="J35" s="344"/>
      <c r="K35" s="344"/>
      <c r="L35" s="344"/>
      <c r="M35" s="344"/>
      <c r="N35" s="344"/>
      <c r="O35" s="344"/>
      <c r="P35" s="344"/>
      <c r="Q35" s="344"/>
      <c r="R35" s="344"/>
      <c r="S35" s="344"/>
      <c r="T35" s="167"/>
      <c r="U35" s="345">
        <f>IF(W35="","",U34+1)</f>
        <v>4</v>
      </c>
      <c r="V35" s="345"/>
      <c r="W35" s="344" t="str">
        <f>IF('各会計、関係団体の財政状況及び健全化判断比率'!B29="","",'各会計、関係団体の財政状況及び健全化判断比率'!B29)</f>
        <v>国民健康保険与島診療所特別会計</v>
      </c>
      <c r="X35" s="344"/>
      <c r="Y35" s="344"/>
      <c r="Z35" s="344"/>
      <c r="AA35" s="344"/>
      <c r="AB35" s="344"/>
      <c r="AC35" s="344"/>
      <c r="AD35" s="344"/>
      <c r="AE35" s="344"/>
      <c r="AF35" s="344"/>
      <c r="AG35" s="344"/>
      <c r="AH35" s="344"/>
      <c r="AI35" s="344"/>
      <c r="AJ35" s="344"/>
      <c r="AK35" s="344"/>
      <c r="AL35" s="167"/>
      <c r="AM35" s="345">
        <f t="shared" ref="AM35:AM43" si="0">IF(AO35="","",AM34+1)</f>
        <v>10</v>
      </c>
      <c r="AN35" s="345"/>
      <c r="AO35" s="344" t="str">
        <f>IF('各会計、関係団体の財政状況及び健全化判断比率'!B35="","",'各会計、関係団体の財政状況及び健全化判断比率'!B35)</f>
        <v>市立病院事業会計</v>
      </c>
      <c r="AP35" s="344"/>
      <c r="AQ35" s="344"/>
      <c r="AR35" s="344"/>
      <c r="AS35" s="344"/>
      <c r="AT35" s="344"/>
      <c r="AU35" s="344"/>
      <c r="AV35" s="344"/>
      <c r="AW35" s="344"/>
      <c r="AX35" s="344"/>
      <c r="AY35" s="344"/>
      <c r="AZ35" s="344"/>
      <c r="BA35" s="344"/>
      <c r="BB35" s="344"/>
      <c r="BC35" s="344"/>
      <c r="BD35" s="167"/>
      <c r="BE35" s="345">
        <f t="shared" ref="BE35:BE43" si="1">IF(BG35="","",BE34+1)</f>
        <v>12</v>
      </c>
      <c r="BF35" s="345"/>
      <c r="BG35" s="344" t="str">
        <f>IF('各会計、関係団体の財政状況及び健全化判断比率'!B37="","",'各会計、関係団体の財政状況及び健全化判断比率'!B37)</f>
        <v>下水道事業特別会計</v>
      </c>
      <c r="BH35" s="344"/>
      <c r="BI35" s="344"/>
      <c r="BJ35" s="344"/>
      <c r="BK35" s="344"/>
      <c r="BL35" s="344"/>
      <c r="BM35" s="344"/>
      <c r="BN35" s="344"/>
      <c r="BO35" s="344"/>
      <c r="BP35" s="344"/>
      <c r="BQ35" s="344"/>
      <c r="BR35" s="344"/>
      <c r="BS35" s="344"/>
      <c r="BT35" s="344"/>
      <c r="BU35" s="344"/>
      <c r="BV35" s="167"/>
      <c r="BW35" s="345">
        <f t="shared" ref="BW35:BW43" si="2">IF(BY35="","",BW34+1)</f>
        <v>14</v>
      </c>
      <c r="BX35" s="345"/>
      <c r="BY35" s="344" t="str">
        <f>IF('各会計、関係団体の財政状況及び健全化判断比率'!B69="","",'各会計、関係団体の財政状況及び健全化判断比率'!B69)</f>
        <v>香川県後期高齢者医療広域連合（一般会計）</v>
      </c>
      <c r="BZ35" s="344"/>
      <c r="CA35" s="344"/>
      <c r="CB35" s="344"/>
      <c r="CC35" s="344"/>
      <c r="CD35" s="344"/>
      <c r="CE35" s="344"/>
      <c r="CF35" s="344"/>
      <c r="CG35" s="344"/>
      <c r="CH35" s="344"/>
      <c r="CI35" s="344"/>
      <c r="CJ35" s="344"/>
      <c r="CK35" s="344"/>
      <c r="CL35" s="344"/>
      <c r="CM35" s="344"/>
      <c r="CN35" s="167"/>
      <c r="CO35" s="345">
        <f t="shared" ref="CO35:CO43" si="3">IF(CQ35="","",CO34+1)</f>
        <v>17</v>
      </c>
      <c r="CP35" s="345"/>
      <c r="CQ35" s="344" t="str">
        <f>IF('各会計、関係団体の財政状況及び健全化判断比率'!BS8="","",'各会計、関係団体の財政状況及び健全化判断比率'!BS8)</f>
        <v>坂出市学校給食会</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5</v>
      </c>
      <c r="V36" s="345"/>
      <c r="W36" s="344" t="str">
        <f>IF('各会計、関係団体の財政状況及び健全化判断比率'!B30="","",'各会計、関係団体の財政状況及び健全化判断比率'!B30)</f>
        <v>介護保険特別会計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15</v>
      </c>
      <c r="BX36" s="345"/>
      <c r="BY36" s="344" t="str">
        <f>IF('各会計、関係団体の財政状況及び健全化判断比率'!B70="","",'各会計、関係団体の財政状況及び健全化判断比率'!B70)</f>
        <v>香川県後期高齢者医療広域連合（後期高齢者医療事業）</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6</v>
      </c>
      <c r="V37" s="345"/>
      <c r="W37" s="344" t="str">
        <f>IF('各会計、関係団体の財政状況及び健全化判断比率'!B31="","",'各会計、関係団体の財政状況及び健全化判断比率'!B31)</f>
        <v>介護保険介護予防支援事業特別会計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t="str">
        <f t="shared" si="2"/>
        <v/>
      </c>
      <c r="BX37" s="345"/>
      <c r="BY37" s="344" t="str">
        <f>IF('各会計、関係団体の財政状況及び健全化判断比率'!B71="","",'各会計、関係団体の財政状況及び健全化判断比率'!B71)</f>
        <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f t="shared" si="4"/>
        <v>7</v>
      </c>
      <c r="V38" s="345"/>
      <c r="W38" s="344" t="str">
        <f>IF('各会計、関係団体の財政状況及び健全化判断比率'!B32="","",'各会計、関係団体の財政状況及び健全化判断比率'!B32)</f>
        <v>坂出駅北口地下駐車場事業特別会計</v>
      </c>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f t="shared" si="4"/>
        <v>8</v>
      </c>
      <c r="V39" s="345"/>
      <c r="W39" s="344" t="str">
        <f>IF('各会計、関係団体の財政状況及び健全化判断比率'!B33="","",'各会計、関係団体の財政状況及び健全化判断比率'!B33)</f>
        <v>後期高齢者医療特別会計</v>
      </c>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4" t="s">
        <v>528</v>
      </c>
      <c r="D34" s="1154"/>
      <c r="E34" s="1155"/>
      <c r="F34" s="32">
        <v>0.56000000000000005</v>
      </c>
      <c r="G34" s="33">
        <v>0.09</v>
      </c>
      <c r="H34" s="33" t="s">
        <v>529</v>
      </c>
      <c r="I34" s="33" t="s">
        <v>530</v>
      </c>
      <c r="J34" s="34" t="s">
        <v>531</v>
      </c>
      <c r="K34" s="22"/>
      <c r="L34" s="22"/>
      <c r="M34" s="22"/>
      <c r="N34" s="22"/>
      <c r="O34" s="22"/>
      <c r="P34" s="22"/>
    </row>
    <row r="35" spans="1:16" ht="39" customHeight="1">
      <c r="A35" s="22"/>
      <c r="B35" s="35"/>
      <c r="C35" s="1148" t="s">
        <v>532</v>
      </c>
      <c r="D35" s="1149"/>
      <c r="E35" s="1150"/>
      <c r="F35" s="36" t="s">
        <v>533</v>
      </c>
      <c r="G35" s="37" t="s">
        <v>534</v>
      </c>
      <c r="H35" s="37" t="s">
        <v>534</v>
      </c>
      <c r="I35" s="37" t="s">
        <v>534</v>
      </c>
      <c r="J35" s="38" t="s">
        <v>535</v>
      </c>
      <c r="K35" s="22"/>
      <c r="L35" s="22"/>
      <c r="M35" s="22"/>
      <c r="N35" s="22"/>
      <c r="O35" s="22"/>
      <c r="P35" s="22"/>
    </row>
    <row r="36" spans="1:16" ht="39" customHeight="1">
      <c r="A36" s="22"/>
      <c r="B36" s="35"/>
      <c r="C36" s="1148" t="s">
        <v>536</v>
      </c>
      <c r="D36" s="1149"/>
      <c r="E36" s="1150"/>
      <c r="F36" s="36">
        <v>22.54</v>
      </c>
      <c r="G36" s="37">
        <v>25.73</v>
      </c>
      <c r="H36" s="37">
        <v>26.97</v>
      </c>
      <c r="I36" s="37">
        <v>29.29</v>
      </c>
      <c r="J36" s="38">
        <v>28.82</v>
      </c>
      <c r="K36" s="22"/>
      <c r="L36" s="22"/>
      <c r="M36" s="22"/>
      <c r="N36" s="22"/>
      <c r="O36" s="22"/>
      <c r="P36" s="22"/>
    </row>
    <row r="37" spans="1:16" ht="39" customHeight="1">
      <c r="A37" s="22"/>
      <c r="B37" s="35"/>
      <c r="C37" s="1148" t="s">
        <v>537</v>
      </c>
      <c r="D37" s="1149"/>
      <c r="E37" s="1150"/>
      <c r="F37" s="36">
        <v>9.31</v>
      </c>
      <c r="G37" s="37">
        <v>9.7200000000000006</v>
      </c>
      <c r="H37" s="37">
        <v>8.94</v>
      </c>
      <c r="I37" s="37">
        <v>8.8699999999999992</v>
      </c>
      <c r="J37" s="38">
        <v>8.59</v>
      </c>
      <c r="K37" s="22"/>
      <c r="L37" s="22"/>
      <c r="M37" s="22"/>
      <c r="N37" s="22"/>
      <c r="O37" s="22"/>
      <c r="P37" s="22"/>
    </row>
    <row r="38" spans="1:16" ht="39" customHeight="1">
      <c r="A38" s="22"/>
      <c r="B38" s="35"/>
      <c r="C38" s="1148" t="s">
        <v>538</v>
      </c>
      <c r="D38" s="1149"/>
      <c r="E38" s="1150"/>
      <c r="F38" s="36">
        <v>5.47</v>
      </c>
      <c r="G38" s="37">
        <v>8.51</v>
      </c>
      <c r="H38" s="37">
        <v>6.38</v>
      </c>
      <c r="I38" s="37">
        <v>6.18</v>
      </c>
      <c r="J38" s="38">
        <v>5.39</v>
      </c>
      <c r="K38" s="22"/>
      <c r="L38" s="22"/>
      <c r="M38" s="22"/>
      <c r="N38" s="22"/>
      <c r="O38" s="22"/>
      <c r="P38" s="22"/>
    </row>
    <row r="39" spans="1:16" ht="39" customHeight="1">
      <c r="A39" s="22"/>
      <c r="B39" s="35"/>
      <c r="C39" s="1148" t="s">
        <v>539</v>
      </c>
      <c r="D39" s="1149"/>
      <c r="E39" s="1150"/>
      <c r="F39" s="36">
        <v>0.72</v>
      </c>
      <c r="G39" s="37">
        <v>0.84</v>
      </c>
      <c r="H39" s="37">
        <v>1.05</v>
      </c>
      <c r="I39" s="37">
        <v>0.63</v>
      </c>
      <c r="J39" s="38">
        <v>0.72</v>
      </c>
      <c r="K39" s="22"/>
      <c r="L39" s="22"/>
      <c r="M39" s="22"/>
      <c r="N39" s="22"/>
      <c r="O39" s="22"/>
      <c r="P39" s="22"/>
    </row>
    <row r="40" spans="1:16" ht="39" customHeight="1">
      <c r="A40" s="22"/>
      <c r="B40" s="35"/>
      <c r="C40" s="1148" t="s">
        <v>540</v>
      </c>
      <c r="D40" s="1149"/>
      <c r="E40" s="1150"/>
      <c r="F40" s="36">
        <v>0</v>
      </c>
      <c r="G40" s="37">
        <v>0.15</v>
      </c>
      <c r="H40" s="37">
        <v>0.3</v>
      </c>
      <c r="I40" s="37">
        <v>0.44</v>
      </c>
      <c r="J40" s="38">
        <v>0.56999999999999995</v>
      </c>
      <c r="K40" s="22"/>
      <c r="L40" s="22"/>
      <c r="M40" s="22"/>
      <c r="N40" s="22"/>
      <c r="O40" s="22"/>
      <c r="P40" s="22"/>
    </row>
    <row r="41" spans="1:16" ht="39" customHeight="1">
      <c r="A41" s="22"/>
      <c r="B41" s="35"/>
      <c r="C41" s="1148" t="s">
        <v>541</v>
      </c>
      <c r="D41" s="1149"/>
      <c r="E41" s="1150"/>
      <c r="F41" s="36">
        <v>0</v>
      </c>
      <c r="G41" s="37">
        <v>0</v>
      </c>
      <c r="H41" s="37">
        <v>0</v>
      </c>
      <c r="I41" s="37">
        <v>0</v>
      </c>
      <c r="J41" s="38">
        <v>0</v>
      </c>
      <c r="K41" s="22"/>
      <c r="L41" s="22"/>
      <c r="M41" s="22"/>
      <c r="N41" s="22"/>
      <c r="O41" s="22"/>
      <c r="P41" s="22"/>
    </row>
    <row r="42" spans="1:16" ht="39" customHeight="1">
      <c r="A42" s="22"/>
      <c r="B42" s="39"/>
      <c r="C42" s="1148" t="s">
        <v>542</v>
      </c>
      <c r="D42" s="1149"/>
      <c r="E42" s="1150"/>
      <c r="F42" s="36" t="s">
        <v>482</v>
      </c>
      <c r="G42" s="37" t="s">
        <v>482</v>
      </c>
      <c r="H42" s="37" t="s">
        <v>482</v>
      </c>
      <c r="I42" s="37" t="s">
        <v>482</v>
      </c>
      <c r="J42" s="38" t="s">
        <v>482</v>
      </c>
      <c r="K42" s="22"/>
      <c r="L42" s="22"/>
      <c r="M42" s="22"/>
      <c r="N42" s="22"/>
      <c r="O42" s="22"/>
      <c r="P42" s="22"/>
    </row>
    <row r="43" spans="1:16" ht="39" customHeight="1" thickBot="1">
      <c r="A43" s="22"/>
      <c r="B43" s="40"/>
      <c r="C43" s="1151" t="s">
        <v>543</v>
      </c>
      <c r="D43" s="1152"/>
      <c r="E43" s="1153"/>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4" t="s">
        <v>11</v>
      </c>
      <c r="C45" s="1165"/>
      <c r="D45" s="58"/>
      <c r="E45" s="1170" t="s">
        <v>12</v>
      </c>
      <c r="F45" s="1170"/>
      <c r="G45" s="1170"/>
      <c r="H45" s="1170"/>
      <c r="I45" s="1170"/>
      <c r="J45" s="1171"/>
      <c r="K45" s="59">
        <v>2478</v>
      </c>
      <c r="L45" s="60">
        <v>2383</v>
      </c>
      <c r="M45" s="60">
        <v>2427</v>
      </c>
      <c r="N45" s="60">
        <v>2295</v>
      </c>
      <c r="O45" s="61">
        <v>2213</v>
      </c>
      <c r="P45" s="48"/>
      <c r="Q45" s="48"/>
      <c r="R45" s="48"/>
      <c r="S45" s="48"/>
      <c r="T45" s="48"/>
      <c r="U45" s="48"/>
    </row>
    <row r="46" spans="1:21" ht="30.75" customHeight="1">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c r="A48" s="48"/>
      <c r="B48" s="1166"/>
      <c r="C48" s="1167"/>
      <c r="D48" s="62"/>
      <c r="E48" s="1158" t="s">
        <v>15</v>
      </c>
      <c r="F48" s="1158"/>
      <c r="G48" s="1158"/>
      <c r="H48" s="1158"/>
      <c r="I48" s="1158"/>
      <c r="J48" s="1159"/>
      <c r="K48" s="63">
        <v>574</v>
      </c>
      <c r="L48" s="64">
        <v>565</v>
      </c>
      <c r="M48" s="64">
        <v>597</v>
      </c>
      <c r="N48" s="64">
        <v>644</v>
      </c>
      <c r="O48" s="65">
        <v>650</v>
      </c>
      <c r="P48" s="48"/>
      <c r="Q48" s="48"/>
      <c r="R48" s="48"/>
      <c r="S48" s="48"/>
      <c r="T48" s="48"/>
      <c r="U48" s="48"/>
    </row>
    <row r="49" spans="1:21" ht="30.75" customHeight="1">
      <c r="A49" s="48"/>
      <c r="B49" s="1166"/>
      <c r="C49" s="1167"/>
      <c r="D49" s="62"/>
      <c r="E49" s="1158" t="s">
        <v>16</v>
      </c>
      <c r="F49" s="1158"/>
      <c r="G49" s="1158"/>
      <c r="H49" s="1158"/>
      <c r="I49" s="1158"/>
      <c r="J49" s="1159"/>
      <c r="K49" s="63">
        <v>107</v>
      </c>
      <c r="L49" s="64">
        <v>107</v>
      </c>
      <c r="M49" s="64">
        <v>75</v>
      </c>
      <c r="N49" s="64">
        <v>37</v>
      </c>
      <c r="O49" s="65" t="s">
        <v>482</v>
      </c>
      <c r="P49" s="48"/>
      <c r="Q49" s="48"/>
      <c r="R49" s="48"/>
      <c r="S49" s="48"/>
      <c r="T49" s="48"/>
      <c r="U49" s="48"/>
    </row>
    <row r="50" spans="1:21" ht="30.75" customHeight="1">
      <c r="A50" s="48"/>
      <c r="B50" s="1166"/>
      <c r="C50" s="1167"/>
      <c r="D50" s="62"/>
      <c r="E50" s="1158" t="s">
        <v>17</v>
      </c>
      <c r="F50" s="1158"/>
      <c r="G50" s="1158"/>
      <c r="H50" s="1158"/>
      <c r="I50" s="1158"/>
      <c r="J50" s="1159"/>
      <c r="K50" s="63">
        <v>1</v>
      </c>
      <c r="L50" s="64">
        <v>1</v>
      </c>
      <c r="M50" s="64">
        <v>1</v>
      </c>
      <c r="N50" s="64">
        <v>1</v>
      </c>
      <c r="O50" s="65">
        <v>1</v>
      </c>
      <c r="P50" s="48"/>
      <c r="Q50" s="48"/>
      <c r="R50" s="48"/>
      <c r="S50" s="48"/>
      <c r="T50" s="48"/>
      <c r="U50" s="48"/>
    </row>
    <row r="51" spans="1:21" ht="30.75" customHeight="1">
      <c r="A51" s="48"/>
      <c r="B51" s="1168"/>
      <c r="C51" s="1169"/>
      <c r="D51" s="66"/>
      <c r="E51" s="1158" t="s">
        <v>18</v>
      </c>
      <c r="F51" s="1158"/>
      <c r="G51" s="1158"/>
      <c r="H51" s="1158"/>
      <c r="I51" s="1158"/>
      <c r="J51" s="1159"/>
      <c r="K51" s="63" t="s">
        <v>482</v>
      </c>
      <c r="L51" s="64" t="s">
        <v>482</v>
      </c>
      <c r="M51" s="64" t="s">
        <v>482</v>
      </c>
      <c r="N51" s="64" t="s">
        <v>482</v>
      </c>
      <c r="O51" s="65" t="s">
        <v>482</v>
      </c>
      <c r="P51" s="48"/>
      <c r="Q51" s="48"/>
      <c r="R51" s="48"/>
      <c r="S51" s="48"/>
      <c r="T51" s="48"/>
      <c r="U51" s="48"/>
    </row>
    <row r="52" spans="1:21" ht="30.75" customHeight="1">
      <c r="A52" s="48"/>
      <c r="B52" s="1156" t="s">
        <v>19</v>
      </c>
      <c r="C52" s="1157"/>
      <c r="D52" s="66"/>
      <c r="E52" s="1158" t="s">
        <v>20</v>
      </c>
      <c r="F52" s="1158"/>
      <c r="G52" s="1158"/>
      <c r="H52" s="1158"/>
      <c r="I52" s="1158"/>
      <c r="J52" s="1159"/>
      <c r="K52" s="63">
        <v>1518</v>
      </c>
      <c r="L52" s="64">
        <v>1533</v>
      </c>
      <c r="M52" s="64">
        <v>1548</v>
      </c>
      <c r="N52" s="64">
        <v>1453</v>
      </c>
      <c r="O52" s="65">
        <v>1480</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1642</v>
      </c>
      <c r="L53" s="69">
        <v>1523</v>
      </c>
      <c r="M53" s="69">
        <v>1552</v>
      </c>
      <c r="N53" s="69">
        <v>1524</v>
      </c>
      <c r="O53" s="70">
        <v>1384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4" t="s">
        <v>24</v>
      </c>
      <c r="C41" s="1185"/>
      <c r="D41" s="81"/>
      <c r="E41" s="1186" t="s">
        <v>25</v>
      </c>
      <c r="F41" s="1186"/>
      <c r="G41" s="1186"/>
      <c r="H41" s="1187"/>
      <c r="I41" s="82">
        <v>20946</v>
      </c>
      <c r="J41" s="83">
        <v>21843</v>
      </c>
      <c r="K41" s="83">
        <v>21662</v>
      </c>
      <c r="L41" s="83">
        <v>21937</v>
      </c>
      <c r="M41" s="84">
        <v>21938</v>
      </c>
    </row>
    <row r="42" spans="2:13" ht="27.75" customHeight="1">
      <c r="B42" s="1174"/>
      <c r="C42" s="1175"/>
      <c r="D42" s="85"/>
      <c r="E42" s="1178" t="s">
        <v>26</v>
      </c>
      <c r="F42" s="1178"/>
      <c r="G42" s="1178"/>
      <c r="H42" s="1179"/>
      <c r="I42" s="86">
        <v>13</v>
      </c>
      <c r="J42" s="87">
        <v>12</v>
      </c>
      <c r="K42" s="87">
        <v>10</v>
      </c>
      <c r="L42" s="87">
        <v>9</v>
      </c>
      <c r="M42" s="88">
        <v>8</v>
      </c>
    </row>
    <row r="43" spans="2:13" ht="27.75" customHeight="1">
      <c r="B43" s="1174"/>
      <c r="C43" s="1175"/>
      <c r="D43" s="85"/>
      <c r="E43" s="1178" t="s">
        <v>27</v>
      </c>
      <c r="F43" s="1178"/>
      <c r="G43" s="1178"/>
      <c r="H43" s="1179"/>
      <c r="I43" s="86">
        <v>7431</v>
      </c>
      <c r="J43" s="87">
        <v>7657</v>
      </c>
      <c r="K43" s="87">
        <v>9904</v>
      </c>
      <c r="L43" s="87">
        <v>9812</v>
      </c>
      <c r="M43" s="88">
        <v>9479</v>
      </c>
    </row>
    <row r="44" spans="2:13" ht="27.75" customHeight="1">
      <c r="B44" s="1174"/>
      <c r="C44" s="1175"/>
      <c r="D44" s="85"/>
      <c r="E44" s="1178" t="s">
        <v>28</v>
      </c>
      <c r="F44" s="1178"/>
      <c r="G44" s="1178"/>
      <c r="H44" s="1179"/>
      <c r="I44" s="86">
        <v>214</v>
      </c>
      <c r="J44" s="87">
        <v>110</v>
      </c>
      <c r="K44" s="87">
        <v>36</v>
      </c>
      <c r="L44" s="87" t="s">
        <v>482</v>
      </c>
      <c r="M44" s="88" t="s">
        <v>482</v>
      </c>
    </row>
    <row r="45" spans="2:13" ht="27.75" customHeight="1">
      <c r="B45" s="1174"/>
      <c r="C45" s="1175"/>
      <c r="D45" s="85"/>
      <c r="E45" s="1178" t="s">
        <v>29</v>
      </c>
      <c r="F45" s="1178"/>
      <c r="G45" s="1178"/>
      <c r="H45" s="1179"/>
      <c r="I45" s="86">
        <v>5582</v>
      </c>
      <c r="J45" s="87">
        <v>4930</v>
      </c>
      <c r="K45" s="87">
        <v>4264</v>
      </c>
      <c r="L45" s="87">
        <v>3776</v>
      </c>
      <c r="M45" s="88">
        <v>3514</v>
      </c>
    </row>
    <row r="46" spans="2:13" ht="27.75" customHeight="1">
      <c r="B46" s="1174"/>
      <c r="C46" s="1175"/>
      <c r="D46" s="89"/>
      <c r="E46" s="1178" t="s">
        <v>30</v>
      </c>
      <c r="F46" s="1178"/>
      <c r="G46" s="1178"/>
      <c r="H46" s="1179"/>
      <c r="I46" s="86">
        <v>1060</v>
      </c>
      <c r="J46" s="87" t="s">
        <v>482</v>
      </c>
      <c r="K46" s="87" t="s">
        <v>482</v>
      </c>
      <c r="L46" s="87" t="s">
        <v>482</v>
      </c>
      <c r="M46" s="88" t="s">
        <v>482</v>
      </c>
    </row>
    <row r="47" spans="2:13" ht="27.75" customHeight="1">
      <c r="B47" s="1174"/>
      <c r="C47" s="1175"/>
      <c r="D47" s="90"/>
      <c r="E47" s="1188" t="s">
        <v>31</v>
      </c>
      <c r="F47" s="1189"/>
      <c r="G47" s="1189"/>
      <c r="H47" s="1190"/>
      <c r="I47" s="86" t="s">
        <v>482</v>
      </c>
      <c r="J47" s="87" t="s">
        <v>482</v>
      </c>
      <c r="K47" s="87" t="s">
        <v>482</v>
      </c>
      <c r="L47" s="87" t="s">
        <v>482</v>
      </c>
      <c r="M47" s="88" t="s">
        <v>482</v>
      </c>
    </row>
    <row r="48" spans="2:13" ht="27.75" customHeight="1">
      <c r="B48" s="1174"/>
      <c r="C48" s="1175"/>
      <c r="D48" s="85"/>
      <c r="E48" s="1178" t="s">
        <v>32</v>
      </c>
      <c r="F48" s="1178"/>
      <c r="G48" s="1178"/>
      <c r="H48" s="1179"/>
      <c r="I48" s="86" t="s">
        <v>482</v>
      </c>
      <c r="J48" s="87" t="s">
        <v>482</v>
      </c>
      <c r="K48" s="87" t="s">
        <v>482</v>
      </c>
      <c r="L48" s="87" t="s">
        <v>482</v>
      </c>
      <c r="M48" s="88" t="s">
        <v>482</v>
      </c>
    </row>
    <row r="49" spans="2:13" ht="27.75" customHeight="1">
      <c r="B49" s="1176"/>
      <c r="C49" s="1177"/>
      <c r="D49" s="85"/>
      <c r="E49" s="1178" t="s">
        <v>33</v>
      </c>
      <c r="F49" s="1178"/>
      <c r="G49" s="1178"/>
      <c r="H49" s="1179"/>
      <c r="I49" s="86" t="s">
        <v>482</v>
      </c>
      <c r="J49" s="87" t="s">
        <v>482</v>
      </c>
      <c r="K49" s="87" t="s">
        <v>482</v>
      </c>
      <c r="L49" s="87" t="s">
        <v>482</v>
      </c>
      <c r="M49" s="88" t="s">
        <v>482</v>
      </c>
    </row>
    <row r="50" spans="2:13" ht="27.75" customHeight="1">
      <c r="B50" s="1172" t="s">
        <v>34</v>
      </c>
      <c r="C50" s="1173"/>
      <c r="D50" s="91"/>
      <c r="E50" s="1178" t="s">
        <v>35</v>
      </c>
      <c r="F50" s="1178"/>
      <c r="G50" s="1178"/>
      <c r="H50" s="1179"/>
      <c r="I50" s="86">
        <v>4163</v>
      </c>
      <c r="J50" s="87">
        <v>4274</v>
      </c>
      <c r="K50" s="87">
        <v>4827</v>
      </c>
      <c r="L50" s="87">
        <v>5246</v>
      </c>
      <c r="M50" s="88">
        <v>5725</v>
      </c>
    </row>
    <row r="51" spans="2:13" ht="27.75" customHeight="1">
      <c r="B51" s="1174"/>
      <c r="C51" s="1175"/>
      <c r="D51" s="85"/>
      <c r="E51" s="1178" t="s">
        <v>36</v>
      </c>
      <c r="F51" s="1178"/>
      <c r="G51" s="1178"/>
      <c r="H51" s="1179"/>
      <c r="I51" s="86">
        <v>45</v>
      </c>
      <c r="J51" s="87">
        <v>37</v>
      </c>
      <c r="K51" s="87">
        <v>28</v>
      </c>
      <c r="L51" s="87">
        <v>21</v>
      </c>
      <c r="M51" s="88">
        <v>15</v>
      </c>
    </row>
    <row r="52" spans="2:13" ht="27.75" customHeight="1">
      <c r="B52" s="1176"/>
      <c r="C52" s="1177"/>
      <c r="D52" s="85"/>
      <c r="E52" s="1178" t="s">
        <v>37</v>
      </c>
      <c r="F52" s="1178"/>
      <c r="G52" s="1178"/>
      <c r="H52" s="1179"/>
      <c r="I52" s="86">
        <v>16592</v>
      </c>
      <c r="J52" s="87">
        <v>17290</v>
      </c>
      <c r="K52" s="87">
        <v>18196</v>
      </c>
      <c r="L52" s="87">
        <v>18385</v>
      </c>
      <c r="M52" s="88">
        <v>18527</v>
      </c>
    </row>
    <row r="53" spans="2:13" ht="27.75" customHeight="1" thickBot="1">
      <c r="B53" s="1180" t="s">
        <v>21</v>
      </c>
      <c r="C53" s="1181"/>
      <c r="D53" s="92"/>
      <c r="E53" s="1182" t="s">
        <v>38</v>
      </c>
      <c r="F53" s="1182"/>
      <c r="G53" s="1182"/>
      <c r="H53" s="1183"/>
      <c r="I53" s="93">
        <v>14446</v>
      </c>
      <c r="J53" s="94">
        <v>12949</v>
      </c>
      <c r="K53" s="94">
        <v>12825</v>
      </c>
      <c r="L53" s="94">
        <v>11882</v>
      </c>
      <c r="M53" s="95">
        <v>10671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254"/>
      <c r="B1" s="1256"/>
      <c r="P1" s="246"/>
      <c r="Q1" s="246"/>
    </row>
    <row r="2" spans="1:51" ht="25.5">
      <c r="A2" s="1254"/>
      <c r="C2" s="1255"/>
      <c r="P2" s="246"/>
      <c r="Q2" s="246"/>
    </row>
    <row r="3" spans="1:51" ht="25.5">
      <c r="A3" s="1254"/>
      <c r="C3" s="1255"/>
      <c r="P3" s="246"/>
      <c r="Q3" s="246"/>
    </row>
    <row r="4" spans="1:51" s="1253" customFormat="1" ht="13.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569</v>
      </c>
    </row>
    <row r="11" spans="1:51" s="1253" customFormat="1" ht="13.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569</v>
      </c>
    </row>
    <row r="13" spans="1:51" s="1253" customFormat="1" ht="13.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c r="P19" s="246"/>
      <c r="Q19" s="246"/>
    </row>
    <row r="20" spans="1:259" ht="13.5">
      <c r="P20" s="246"/>
      <c r="Q20" s="246"/>
    </row>
    <row r="21" spans="1:259" ht="17.25">
      <c r="B21" s="1252"/>
      <c r="C21" s="248"/>
      <c r="D21" s="248"/>
      <c r="E21" s="248"/>
      <c r="F21" s="248"/>
      <c r="G21" s="248"/>
      <c r="H21" s="248"/>
      <c r="I21" s="248"/>
      <c r="J21" s="248"/>
      <c r="K21" s="248"/>
      <c r="L21" s="248"/>
      <c r="M21" s="248"/>
      <c r="N21" s="1251"/>
      <c r="O21" s="248"/>
      <c r="P21" s="249"/>
      <c r="Q21" s="246"/>
      <c r="IY21" s="1250"/>
    </row>
    <row r="22" spans="1:259" ht="17.25">
      <c r="B22" s="250"/>
      <c r="IY22" s="1249"/>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1237"/>
      <c r="C40" s="246"/>
      <c r="D40" s="246"/>
      <c r="E40" s="246"/>
      <c r="F40" s="246"/>
      <c r="G40" s="246"/>
      <c r="H40" s="246"/>
      <c r="I40" s="246"/>
      <c r="J40" s="246"/>
      <c r="K40" s="246"/>
      <c r="L40" s="246"/>
      <c r="M40" s="246"/>
      <c r="N40" s="246"/>
      <c r="O40" s="246"/>
      <c r="P40" s="1237"/>
      <c r="Q40" s="246"/>
    </row>
    <row r="41" spans="2:17" ht="17.25">
      <c r="B41" s="247" t="s">
        <v>568</v>
      </c>
      <c r="C41" s="248"/>
      <c r="D41" s="248"/>
      <c r="E41" s="248"/>
      <c r="F41" s="248"/>
      <c r="G41" s="248"/>
      <c r="H41" s="248"/>
      <c r="I41" s="248"/>
      <c r="J41" s="248"/>
      <c r="K41" s="248"/>
      <c r="L41" s="248"/>
      <c r="M41" s="248"/>
      <c r="N41" s="248"/>
      <c r="O41" s="248"/>
      <c r="P41" s="249"/>
    </row>
    <row r="42" spans="2:17" ht="13.5">
      <c r="B42" s="250"/>
      <c r="C42" s="246"/>
      <c r="D42" s="246"/>
      <c r="E42" s="246"/>
      <c r="F42" s="246"/>
      <c r="G42" s="1236" t="s">
        <v>563</v>
      </c>
      <c r="I42" s="1235"/>
      <c r="J42" s="1235"/>
      <c r="K42" s="1235"/>
      <c r="L42" s="246"/>
      <c r="M42" s="246"/>
      <c r="N42" s="246"/>
      <c r="O42" s="246"/>
    </row>
    <row r="43" spans="2:17" ht="13.5">
      <c r="B43" s="250"/>
      <c r="C43" s="246"/>
      <c r="D43" s="246"/>
      <c r="E43" s="246"/>
      <c r="F43" s="246"/>
      <c r="G43" s="1234" t="s">
        <v>567</v>
      </c>
      <c r="H43" s="1233"/>
      <c r="I43" s="1233"/>
      <c r="J43" s="1233"/>
      <c r="K43" s="1233"/>
      <c r="L43" s="1233"/>
      <c r="M43" s="1233"/>
      <c r="N43" s="1233"/>
      <c r="O43" s="1232"/>
    </row>
    <row r="44" spans="2:17" ht="13.5">
      <c r="B44" s="250"/>
      <c r="C44" s="246"/>
      <c r="D44" s="246"/>
      <c r="E44" s="246"/>
      <c r="F44" s="246"/>
      <c r="G44" s="1231"/>
      <c r="H44" s="1230"/>
      <c r="I44" s="1230"/>
      <c r="J44" s="1230"/>
      <c r="K44" s="1230"/>
      <c r="L44" s="1230"/>
      <c r="M44" s="1230"/>
      <c r="N44" s="1230"/>
      <c r="O44" s="1229"/>
    </row>
    <row r="45" spans="2:17" ht="13.5">
      <c r="B45" s="250"/>
      <c r="C45" s="246"/>
      <c r="D45" s="246"/>
      <c r="E45" s="246"/>
      <c r="F45" s="246"/>
      <c r="G45" s="1231"/>
      <c r="H45" s="1230"/>
      <c r="I45" s="1230"/>
      <c r="J45" s="1230"/>
      <c r="K45" s="1230"/>
      <c r="L45" s="1230"/>
      <c r="M45" s="1230"/>
      <c r="N45" s="1230"/>
      <c r="O45" s="1229"/>
    </row>
    <row r="46" spans="2:17" ht="13.5">
      <c r="B46" s="250"/>
      <c r="C46" s="246"/>
      <c r="D46" s="246"/>
      <c r="E46" s="246"/>
      <c r="F46" s="246"/>
      <c r="G46" s="1231"/>
      <c r="H46" s="1230"/>
      <c r="I46" s="1230"/>
      <c r="J46" s="1230"/>
      <c r="K46" s="1230"/>
      <c r="L46" s="1230"/>
      <c r="M46" s="1230"/>
      <c r="N46" s="1230"/>
      <c r="O46" s="1229"/>
    </row>
    <row r="47" spans="2:17" ht="13.5">
      <c r="B47" s="250"/>
      <c r="C47" s="246"/>
      <c r="D47" s="246"/>
      <c r="E47" s="246"/>
      <c r="F47" s="246"/>
      <c r="G47" s="1228"/>
      <c r="H47" s="1227"/>
      <c r="I47" s="1227"/>
      <c r="J47" s="1227"/>
      <c r="K47" s="1227"/>
      <c r="L47" s="1227"/>
      <c r="M47" s="1227"/>
      <c r="N47" s="1227"/>
      <c r="O47" s="1226"/>
    </row>
    <row r="48" spans="2:17" ht="13.5">
      <c r="B48" s="250"/>
      <c r="C48" s="246"/>
      <c r="D48" s="246"/>
      <c r="E48" s="246"/>
      <c r="F48" s="246"/>
      <c r="G48" s="246"/>
      <c r="H48" s="1248"/>
      <c r="I48" s="1248"/>
      <c r="J48" s="1248"/>
    </row>
    <row r="49" spans="1:17" ht="13.5">
      <c r="B49" s="250"/>
      <c r="C49" s="246"/>
      <c r="D49" s="246"/>
      <c r="E49" s="246"/>
      <c r="F49" s="246"/>
      <c r="G49" s="245" t="s">
        <v>566</v>
      </c>
    </row>
    <row r="50" spans="1:17" ht="13.5">
      <c r="B50" s="250"/>
      <c r="C50" s="246"/>
      <c r="D50" s="246"/>
      <c r="E50" s="246"/>
      <c r="F50" s="246"/>
      <c r="G50" s="1219"/>
      <c r="H50" s="1218"/>
      <c r="I50" s="1218"/>
      <c r="J50" s="1217"/>
      <c r="K50" s="1216" t="s">
        <v>522</v>
      </c>
      <c r="L50" s="1216" t="s">
        <v>523</v>
      </c>
      <c r="M50" s="1216" t="s">
        <v>524</v>
      </c>
      <c r="N50" s="1216" t="s">
        <v>525</v>
      </c>
      <c r="O50" s="1216" t="s">
        <v>526</v>
      </c>
    </row>
    <row r="51" spans="1:17" ht="13.5">
      <c r="B51" s="250"/>
      <c r="C51" s="246"/>
      <c r="D51" s="246"/>
      <c r="E51" s="246"/>
      <c r="F51" s="246"/>
      <c r="G51" s="1215" t="s">
        <v>560</v>
      </c>
      <c r="H51" s="1214"/>
      <c r="I51" s="1213" t="s">
        <v>558</v>
      </c>
      <c r="J51" s="1213"/>
      <c r="K51" s="1247"/>
      <c r="L51" s="1247"/>
      <c r="M51" s="1247"/>
      <c r="N51" s="1201">
        <v>97.5</v>
      </c>
      <c r="O51" s="1247"/>
    </row>
    <row r="52" spans="1:17" ht="13.5">
      <c r="B52" s="250"/>
      <c r="C52" s="246"/>
      <c r="D52" s="246"/>
      <c r="E52" s="246"/>
      <c r="F52" s="246"/>
      <c r="G52" s="1211"/>
      <c r="H52" s="1210"/>
      <c r="I52" s="1212"/>
      <c r="J52" s="1212"/>
      <c r="K52" s="1201"/>
      <c r="L52" s="1201"/>
      <c r="M52" s="1201"/>
      <c r="N52" s="1201"/>
      <c r="O52" s="1201"/>
    </row>
    <row r="53" spans="1:17" ht="13.5">
      <c r="A53" s="1238"/>
      <c r="B53" s="250"/>
      <c r="C53" s="246"/>
      <c r="D53" s="246"/>
      <c r="E53" s="246"/>
      <c r="F53" s="246"/>
      <c r="G53" s="1211"/>
      <c r="H53" s="1210"/>
      <c r="I53" s="1203" t="s">
        <v>565</v>
      </c>
      <c r="J53" s="1203"/>
      <c r="K53" s="1246"/>
      <c r="L53" s="1246"/>
      <c r="M53" s="1246"/>
      <c r="N53" s="1209">
        <v>69.8</v>
      </c>
      <c r="O53" s="1246"/>
    </row>
    <row r="54" spans="1:17" ht="13.5">
      <c r="A54" s="1238"/>
      <c r="B54" s="250"/>
      <c r="C54" s="246"/>
      <c r="D54" s="246"/>
      <c r="E54" s="246"/>
      <c r="F54" s="246"/>
      <c r="G54" s="1208"/>
      <c r="H54" s="1207"/>
      <c r="I54" s="1203"/>
      <c r="J54" s="1203"/>
      <c r="K54" s="1206"/>
      <c r="L54" s="1206"/>
      <c r="M54" s="1206"/>
      <c r="N54" s="1206"/>
      <c r="O54" s="1206"/>
    </row>
    <row r="55" spans="1:17" ht="13.5">
      <c r="A55" s="1238"/>
      <c r="B55" s="250"/>
      <c r="C55" s="246"/>
      <c r="D55" s="246"/>
      <c r="E55" s="246"/>
      <c r="F55" s="246"/>
      <c r="G55" s="1205" t="s">
        <v>559</v>
      </c>
      <c r="H55" s="1204"/>
      <c r="I55" s="1203" t="s">
        <v>558</v>
      </c>
      <c r="J55" s="1203"/>
      <c r="K55" s="1247"/>
      <c r="L55" s="1247"/>
      <c r="M55" s="1247"/>
      <c r="N55" s="1201">
        <v>33.6</v>
      </c>
      <c r="O55" s="1247"/>
    </row>
    <row r="56" spans="1:17" ht="13.5">
      <c r="A56" s="1238"/>
      <c r="B56" s="250"/>
      <c r="C56" s="246"/>
      <c r="D56" s="246"/>
      <c r="E56" s="246"/>
      <c r="F56" s="246"/>
      <c r="G56" s="1200"/>
      <c r="H56" s="1199"/>
      <c r="I56" s="1203"/>
      <c r="J56" s="1203"/>
      <c r="K56" s="1201"/>
      <c r="L56" s="1201"/>
      <c r="M56" s="1201"/>
      <c r="N56" s="1201"/>
      <c r="O56" s="1201"/>
    </row>
    <row r="57" spans="1:17" s="1238" customFormat="1" ht="13.5">
      <c r="B57" s="1239"/>
      <c r="C57" s="1235"/>
      <c r="D57" s="1235"/>
      <c r="E57" s="1235"/>
      <c r="F57" s="1235"/>
      <c r="G57" s="1200"/>
      <c r="H57" s="1199"/>
      <c r="I57" s="1195" t="s">
        <v>565</v>
      </c>
      <c r="J57" s="1195"/>
      <c r="K57" s="1246"/>
      <c r="L57" s="1246"/>
      <c r="M57" s="1246"/>
      <c r="N57" s="1209">
        <v>56.8</v>
      </c>
      <c r="O57" s="1246"/>
      <c r="P57" s="1244"/>
      <c r="Q57" s="1239"/>
    </row>
    <row r="58" spans="1:17" s="1238" customFormat="1" ht="13.5">
      <c r="A58" s="245"/>
      <c r="B58" s="1239"/>
      <c r="C58" s="1235"/>
      <c r="D58" s="1235"/>
      <c r="E58" s="1235"/>
      <c r="F58" s="1235"/>
      <c r="G58" s="1197"/>
      <c r="H58" s="1196"/>
      <c r="I58" s="1195"/>
      <c r="J58" s="1195"/>
      <c r="K58" s="1206"/>
      <c r="L58" s="1206"/>
      <c r="M58" s="1206"/>
      <c r="N58" s="1206"/>
      <c r="O58" s="1206"/>
      <c r="P58" s="1244"/>
      <c r="Q58" s="1239"/>
    </row>
    <row r="59" spans="1:17" s="1238" customFormat="1" ht="13.5">
      <c r="A59" s="245"/>
      <c r="B59" s="1239"/>
      <c r="C59" s="1235"/>
      <c r="D59" s="1235"/>
      <c r="E59" s="1235"/>
      <c r="F59" s="1235"/>
      <c r="G59" s="1235"/>
      <c r="H59" s="1235"/>
      <c r="I59" s="1235"/>
      <c r="J59" s="1235"/>
      <c r="K59" s="1245"/>
      <c r="L59" s="1245"/>
      <c r="M59" s="1245"/>
      <c r="N59" s="1245"/>
      <c r="O59" s="1245"/>
      <c r="P59" s="1244"/>
      <c r="Q59" s="1239"/>
    </row>
    <row r="60" spans="1:17" s="1238" customFormat="1" ht="13.5">
      <c r="A60" s="245"/>
      <c r="B60" s="1239"/>
      <c r="C60" s="1235"/>
      <c r="D60" s="1235"/>
      <c r="E60" s="1235"/>
      <c r="F60" s="1235"/>
      <c r="G60" s="1235"/>
      <c r="H60" s="1235"/>
      <c r="I60" s="1235"/>
      <c r="J60" s="1235"/>
      <c r="K60" s="1245"/>
      <c r="L60" s="1245"/>
      <c r="M60" s="1245"/>
      <c r="N60" s="1245"/>
      <c r="O60" s="1245"/>
      <c r="P60" s="1244"/>
      <c r="Q60" s="1239"/>
    </row>
    <row r="61" spans="1:17" s="1238" customFormat="1" ht="13.5">
      <c r="A61" s="245"/>
      <c r="B61" s="1243"/>
      <c r="C61" s="1242"/>
      <c r="D61" s="1242"/>
      <c r="E61" s="1242"/>
      <c r="F61" s="1242"/>
      <c r="G61" s="1242"/>
      <c r="H61" s="1242"/>
      <c r="I61" s="1242"/>
      <c r="J61" s="1242"/>
      <c r="K61" s="1242"/>
      <c r="L61" s="1242"/>
      <c r="M61" s="1241"/>
      <c r="N61" s="1241"/>
      <c r="O61" s="1241"/>
      <c r="P61" s="1240"/>
      <c r="Q61" s="1239"/>
    </row>
    <row r="62" spans="1:17" ht="13.5">
      <c r="B62" s="1237"/>
      <c r="C62" s="1237"/>
      <c r="D62" s="1237"/>
      <c r="E62" s="1237"/>
      <c r="F62" s="1237"/>
      <c r="G62" s="1237"/>
      <c r="H62" s="1237"/>
      <c r="I62" s="1237"/>
      <c r="J62" s="1237"/>
      <c r="K62" s="1237"/>
      <c r="L62" s="1237"/>
      <c r="M62" s="1237"/>
      <c r="N62" s="1237"/>
      <c r="O62" s="1237"/>
      <c r="P62" s="1237"/>
      <c r="Q62" s="246"/>
    </row>
    <row r="63" spans="1:17" ht="17.25">
      <c r="B63" s="309" t="s">
        <v>564</v>
      </c>
      <c r="C63" s="246"/>
      <c r="D63" s="246"/>
      <c r="E63" s="246"/>
      <c r="F63" s="246"/>
      <c r="G63" s="246"/>
      <c r="H63" s="246"/>
      <c r="I63" s="246"/>
      <c r="J63" s="246"/>
      <c r="K63" s="246"/>
      <c r="L63" s="246"/>
      <c r="M63" s="246"/>
      <c r="N63" s="246"/>
      <c r="O63" s="246"/>
    </row>
    <row r="64" spans="1:17" ht="13.5">
      <c r="B64" s="250"/>
      <c r="C64" s="246"/>
      <c r="D64" s="246"/>
      <c r="E64" s="246"/>
      <c r="F64" s="246"/>
      <c r="G64" s="1236" t="s">
        <v>563</v>
      </c>
      <c r="I64" s="1235"/>
      <c r="J64" s="1235"/>
      <c r="K64" s="1235"/>
      <c r="L64" s="246"/>
      <c r="M64" s="246"/>
      <c r="N64" s="246"/>
      <c r="O64" s="246"/>
    </row>
    <row r="65" spans="2:30" ht="13.5">
      <c r="B65" s="250"/>
      <c r="C65" s="246"/>
      <c r="D65" s="246"/>
      <c r="E65" s="246"/>
      <c r="F65" s="246"/>
      <c r="G65" s="1234" t="s">
        <v>562</v>
      </c>
      <c r="H65" s="1233"/>
      <c r="I65" s="1233"/>
      <c r="J65" s="1233"/>
      <c r="K65" s="1233"/>
      <c r="L65" s="1233"/>
      <c r="M65" s="1233"/>
      <c r="N65" s="1233"/>
      <c r="O65" s="1232"/>
    </row>
    <row r="66" spans="2:30" ht="13.5">
      <c r="B66" s="250"/>
      <c r="C66" s="246"/>
      <c r="D66" s="246"/>
      <c r="E66" s="246"/>
      <c r="F66" s="246"/>
      <c r="G66" s="1231"/>
      <c r="H66" s="1230"/>
      <c r="I66" s="1230"/>
      <c r="J66" s="1230"/>
      <c r="K66" s="1230"/>
      <c r="L66" s="1230"/>
      <c r="M66" s="1230"/>
      <c r="N66" s="1230"/>
      <c r="O66" s="1229"/>
    </row>
    <row r="67" spans="2:30" ht="13.5">
      <c r="B67" s="250"/>
      <c r="C67" s="246"/>
      <c r="D67" s="246"/>
      <c r="E67" s="246"/>
      <c r="F67" s="246"/>
      <c r="G67" s="1231"/>
      <c r="H67" s="1230"/>
      <c r="I67" s="1230"/>
      <c r="J67" s="1230"/>
      <c r="K67" s="1230"/>
      <c r="L67" s="1230"/>
      <c r="M67" s="1230"/>
      <c r="N67" s="1230"/>
      <c r="O67" s="1229"/>
    </row>
    <row r="68" spans="2:30" ht="13.5">
      <c r="B68" s="250"/>
      <c r="C68" s="246"/>
      <c r="D68" s="246"/>
      <c r="E68" s="246"/>
      <c r="F68" s="246"/>
      <c r="G68" s="1231"/>
      <c r="H68" s="1230"/>
      <c r="I68" s="1230"/>
      <c r="J68" s="1230"/>
      <c r="K68" s="1230"/>
      <c r="L68" s="1230"/>
      <c r="M68" s="1230"/>
      <c r="N68" s="1230"/>
      <c r="O68" s="1229"/>
    </row>
    <row r="69" spans="2:30" ht="13.5">
      <c r="B69" s="250"/>
      <c r="C69" s="246"/>
      <c r="D69" s="246"/>
      <c r="E69" s="246"/>
      <c r="F69" s="246"/>
      <c r="G69" s="1228"/>
      <c r="H69" s="1227"/>
      <c r="I69" s="1227"/>
      <c r="J69" s="1227"/>
      <c r="K69" s="1227"/>
      <c r="L69" s="1227"/>
      <c r="M69" s="1227"/>
      <c r="N69" s="1227"/>
      <c r="O69" s="1226"/>
    </row>
    <row r="70" spans="2:30" ht="13.5">
      <c r="B70" s="250"/>
      <c r="C70" s="246"/>
      <c r="D70" s="246"/>
      <c r="E70" s="246"/>
      <c r="F70" s="246"/>
      <c r="G70" s="246"/>
      <c r="H70" s="1225"/>
      <c r="I70" s="1225"/>
      <c r="J70" s="1222"/>
      <c r="K70" s="1222"/>
      <c r="L70" s="1221"/>
      <c r="M70" s="1222"/>
      <c r="N70" s="1221"/>
      <c r="O70" s="1220"/>
    </row>
    <row r="71" spans="2:30" ht="13.5">
      <c r="B71" s="250"/>
      <c r="C71" s="246"/>
      <c r="D71" s="246"/>
      <c r="E71" s="246"/>
      <c r="F71" s="246"/>
      <c r="G71" s="1224" t="s">
        <v>561</v>
      </c>
      <c r="I71" s="1223"/>
      <c r="J71" s="1222"/>
      <c r="K71" s="1222"/>
      <c r="L71" s="1221"/>
      <c r="M71" s="1222"/>
      <c r="N71" s="1221"/>
      <c r="O71" s="1220"/>
    </row>
    <row r="72" spans="2:30" ht="13.5">
      <c r="B72" s="250"/>
      <c r="C72" s="246"/>
      <c r="D72" s="246"/>
      <c r="E72" s="246"/>
      <c r="F72" s="246"/>
      <c r="G72" s="1219"/>
      <c r="H72" s="1218"/>
      <c r="I72" s="1218"/>
      <c r="J72" s="1217"/>
      <c r="K72" s="1216" t="s">
        <v>522</v>
      </c>
      <c r="L72" s="1216" t="s">
        <v>523</v>
      </c>
      <c r="M72" s="1216" t="s">
        <v>524</v>
      </c>
      <c r="N72" s="1216" t="s">
        <v>525</v>
      </c>
      <c r="O72" s="1216" t="s">
        <v>526</v>
      </c>
    </row>
    <row r="73" spans="2:30" ht="13.5">
      <c r="B73" s="250"/>
      <c r="C73" s="246"/>
      <c r="D73" s="246"/>
      <c r="E73" s="246"/>
      <c r="F73" s="246"/>
      <c r="G73" s="1215" t="s">
        <v>560</v>
      </c>
      <c r="H73" s="1214"/>
      <c r="I73" s="1213" t="s">
        <v>558</v>
      </c>
      <c r="J73" s="1213"/>
      <c r="K73" s="1202">
        <v>118.1</v>
      </c>
      <c r="L73" s="1202">
        <v>106.4</v>
      </c>
      <c r="M73" s="1201">
        <v>105.9</v>
      </c>
      <c r="N73" s="1201">
        <v>97.5</v>
      </c>
      <c r="O73" s="1201">
        <v>88.3</v>
      </c>
      <c r="S73" s="245">
        <v>9.9</v>
      </c>
    </row>
    <row r="74" spans="2:30" ht="13.5">
      <c r="B74" s="250"/>
      <c r="C74" s="246"/>
      <c r="D74" s="246"/>
      <c r="E74" s="246"/>
      <c r="F74" s="246"/>
      <c r="G74" s="1211"/>
      <c r="H74" s="1210"/>
      <c r="I74" s="1212"/>
      <c r="J74" s="1212"/>
      <c r="K74" s="1202"/>
      <c r="L74" s="1202"/>
      <c r="M74" s="1201"/>
      <c r="N74" s="1201"/>
      <c r="O74" s="1201"/>
    </row>
    <row r="75" spans="2:30" ht="13.5">
      <c r="B75" s="250"/>
      <c r="C75" s="246"/>
      <c r="D75" s="246"/>
      <c r="E75" s="246"/>
      <c r="F75" s="246"/>
      <c r="G75" s="1211"/>
      <c r="H75" s="1210"/>
      <c r="I75" s="1203" t="s">
        <v>557</v>
      </c>
      <c r="J75" s="1203"/>
      <c r="K75" s="1209">
        <v>14.8</v>
      </c>
      <c r="L75" s="1209">
        <v>13.6</v>
      </c>
      <c r="M75" s="1209">
        <v>12.9</v>
      </c>
      <c r="N75" s="1209">
        <v>12.6</v>
      </c>
      <c r="O75" s="1209">
        <v>12.2</v>
      </c>
      <c r="U75" s="245">
        <v>81.2</v>
      </c>
      <c r="W75" s="245">
        <v>87.2</v>
      </c>
      <c r="Y75" s="245">
        <v>99.8</v>
      </c>
      <c r="AA75" s="245">
        <v>109.5</v>
      </c>
      <c r="AC75" s="245">
        <v>115.2</v>
      </c>
    </row>
    <row r="76" spans="2:30" ht="13.5">
      <c r="B76" s="250"/>
      <c r="C76" s="246"/>
      <c r="D76" s="246"/>
      <c r="E76" s="246"/>
      <c r="F76" s="246"/>
      <c r="G76" s="1208"/>
      <c r="H76" s="1207"/>
      <c r="I76" s="1203"/>
      <c r="J76" s="1203"/>
      <c r="K76" s="1206"/>
      <c r="L76" s="1206"/>
      <c r="M76" s="1206"/>
      <c r="N76" s="1206"/>
      <c r="O76" s="1206"/>
    </row>
    <row r="77" spans="2:30" ht="13.5">
      <c r="B77" s="250"/>
      <c r="C77" s="246"/>
      <c r="D77" s="246"/>
      <c r="E77" s="246"/>
      <c r="F77" s="246"/>
      <c r="G77" s="1205" t="s">
        <v>559</v>
      </c>
      <c r="H77" s="1204"/>
      <c r="I77" s="1203" t="s">
        <v>558</v>
      </c>
      <c r="J77" s="1203"/>
      <c r="K77" s="1202">
        <v>58.2</v>
      </c>
      <c r="L77" s="1202">
        <v>50.3</v>
      </c>
      <c r="M77" s="1201">
        <v>45.9</v>
      </c>
      <c r="N77" s="1201">
        <v>33.6</v>
      </c>
      <c r="O77" s="1201">
        <v>33.1</v>
      </c>
      <c r="R77" s="245">
        <v>12.3</v>
      </c>
      <c r="T77" s="245">
        <v>11.1</v>
      </c>
    </row>
    <row r="78" spans="2:30" ht="13.5">
      <c r="B78" s="250"/>
      <c r="C78" s="246"/>
      <c r="D78" s="246"/>
      <c r="E78" s="246"/>
      <c r="F78" s="246"/>
      <c r="G78" s="1200"/>
      <c r="H78" s="1199"/>
      <c r="I78" s="1203"/>
      <c r="J78" s="1203"/>
      <c r="K78" s="1202"/>
      <c r="L78" s="1202"/>
      <c r="M78" s="1201"/>
      <c r="N78" s="1201"/>
      <c r="O78" s="1201"/>
    </row>
    <row r="79" spans="2:30" ht="13.5">
      <c r="B79" s="250"/>
      <c r="C79" s="246"/>
      <c r="D79" s="246"/>
      <c r="E79" s="246"/>
      <c r="F79" s="246"/>
      <c r="G79" s="1200"/>
      <c r="H79" s="1199"/>
      <c r="I79" s="1198" t="s">
        <v>557</v>
      </c>
      <c r="J79" s="1195"/>
      <c r="K79" s="1194">
        <v>10.3</v>
      </c>
      <c r="L79" s="1194">
        <v>9.6</v>
      </c>
      <c r="M79" s="1194">
        <v>8.8000000000000007</v>
      </c>
      <c r="N79" s="1194">
        <v>7</v>
      </c>
      <c r="O79" s="1194">
        <v>7.5</v>
      </c>
      <c r="V79" s="245">
        <v>53.5</v>
      </c>
      <c r="X79" s="245">
        <v>48.2</v>
      </c>
      <c r="Z79" s="245">
        <v>34.200000000000003</v>
      </c>
      <c r="AB79" s="245">
        <v>30.3</v>
      </c>
      <c r="AD79" s="245">
        <v>28.9</v>
      </c>
    </row>
    <row r="80" spans="2:30" ht="13.5">
      <c r="B80" s="250"/>
      <c r="C80" s="246"/>
      <c r="D80" s="246"/>
      <c r="E80" s="246"/>
      <c r="F80" s="246"/>
      <c r="G80" s="1197"/>
      <c r="H80" s="1196"/>
      <c r="I80" s="1195"/>
      <c r="J80" s="1195"/>
      <c r="K80" s="1194"/>
      <c r="L80" s="1194"/>
      <c r="M80" s="1194"/>
      <c r="N80" s="1194"/>
      <c r="O80" s="1194"/>
    </row>
    <row r="81" spans="2:17" ht="13.5">
      <c r="B81" s="250"/>
      <c r="C81" s="246"/>
      <c r="D81" s="246"/>
      <c r="E81" s="246"/>
      <c r="F81" s="246"/>
      <c r="G81" s="246"/>
      <c r="H81" s="246"/>
      <c r="I81" s="246"/>
      <c r="J81" s="246"/>
      <c r="K81" s="1193"/>
      <c r="L81" s="246"/>
      <c r="M81" s="246"/>
      <c r="N81" s="246"/>
      <c r="O81" s="246"/>
    </row>
    <row r="82" spans="2:17" ht="17.25">
      <c r="B82" s="250"/>
      <c r="C82" s="246"/>
      <c r="D82" s="246"/>
      <c r="E82" s="246"/>
      <c r="F82" s="246"/>
      <c r="G82" s="246"/>
      <c r="H82" s="246"/>
      <c r="I82" s="246"/>
      <c r="J82" s="246"/>
      <c r="K82" s="1192"/>
      <c r="L82" s="1192"/>
      <c r="M82" s="1192"/>
      <c r="N82" s="1192"/>
      <c r="O82" s="119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1191"/>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44527</v>
      </c>
      <c r="E3" s="118"/>
      <c r="F3" s="119">
        <v>50880</v>
      </c>
      <c r="G3" s="120"/>
      <c r="H3" s="121"/>
    </row>
    <row r="4" spans="1:8">
      <c r="A4" s="122"/>
      <c r="B4" s="123"/>
      <c r="C4" s="124"/>
      <c r="D4" s="125">
        <v>24831</v>
      </c>
      <c r="E4" s="126"/>
      <c r="F4" s="127">
        <v>26879</v>
      </c>
      <c r="G4" s="128"/>
      <c r="H4" s="129"/>
    </row>
    <row r="5" spans="1:8">
      <c r="A5" s="110" t="s">
        <v>516</v>
      </c>
      <c r="B5" s="115"/>
      <c r="C5" s="116"/>
      <c r="D5" s="117">
        <v>40117</v>
      </c>
      <c r="E5" s="118"/>
      <c r="F5" s="119">
        <v>63956</v>
      </c>
      <c r="G5" s="120"/>
      <c r="H5" s="121"/>
    </row>
    <row r="6" spans="1:8">
      <c r="A6" s="122"/>
      <c r="B6" s="123"/>
      <c r="C6" s="124"/>
      <c r="D6" s="125">
        <v>20757</v>
      </c>
      <c r="E6" s="126"/>
      <c r="F6" s="127">
        <v>29239</v>
      </c>
      <c r="G6" s="128"/>
      <c r="H6" s="129"/>
    </row>
    <row r="7" spans="1:8">
      <c r="A7" s="110" t="s">
        <v>517</v>
      </c>
      <c r="B7" s="115"/>
      <c r="C7" s="116"/>
      <c r="D7" s="117">
        <v>31533</v>
      </c>
      <c r="E7" s="118"/>
      <c r="F7" s="119">
        <v>66255</v>
      </c>
      <c r="G7" s="120"/>
      <c r="H7" s="121"/>
    </row>
    <row r="8" spans="1:8">
      <c r="A8" s="122"/>
      <c r="B8" s="123"/>
      <c r="C8" s="124"/>
      <c r="D8" s="125">
        <v>22311</v>
      </c>
      <c r="E8" s="126"/>
      <c r="F8" s="127">
        <v>31822</v>
      </c>
      <c r="G8" s="128"/>
      <c r="H8" s="129"/>
    </row>
    <row r="9" spans="1:8">
      <c r="A9" s="110" t="s">
        <v>518</v>
      </c>
      <c r="B9" s="115"/>
      <c r="C9" s="116"/>
      <c r="D9" s="117">
        <v>53392</v>
      </c>
      <c r="E9" s="118"/>
      <c r="F9" s="119">
        <v>47278</v>
      </c>
      <c r="G9" s="120"/>
      <c r="H9" s="121"/>
    </row>
    <row r="10" spans="1:8">
      <c r="A10" s="122"/>
      <c r="B10" s="123"/>
      <c r="C10" s="124"/>
      <c r="D10" s="125">
        <v>36814</v>
      </c>
      <c r="E10" s="126"/>
      <c r="F10" s="127">
        <v>24096</v>
      </c>
      <c r="G10" s="128"/>
      <c r="H10" s="129"/>
    </row>
    <row r="11" spans="1:8">
      <c r="A11" s="110" t="s">
        <v>519</v>
      </c>
      <c r="B11" s="115"/>
      <c r="C11" s="116"/>
      <c r="D11" s="117">
        <v>43914</v>
      </c>
      <c r="E11" s="118"/>
      <c r="F11" s="119">
        <v>57295</v>
      </c>
      <c r="G11" s="120"/>
      <c r="H11" s="121"/>
    </row>
    <row r="12" spans="1:8">
      <c r="A12" s="122"/>
      <c r="B12" s="123"/>
      <c r="C12" s="130"/>
      <c r="D12" s="125">
        <v>29711</v>
      </c>
      <c r="E12" s="126"/>
      <c r="F12" s="127">
        <v>32771</v>
      </c>
      <c r="G12" s="128"/>
      <c r="H12" s="129"/>
    </row>
    <row r="13" spans="1:8">
      <c r="A13" s="110"/>
      <c r="B13" s="115"/>
      <c r="C13" s="131"/>
      <c r="D13" s="132">
        <v>42697</v>
      </c>
      <c r="E13" s="133"/>
      <c r="F13" s="134">
        <v>57133</v>
      </c>
      <c r="G13" s="135"/>
      <c r="H13" s="121"/>
    </row>
    <row r="14" spans="1:8">
      <c r="A14" s="122"/>
      <c r="B14" s="123"/>
      <c r="C14" s="124"/>
      <c r="D14" s="125">
        <v>26885</v>
      </c>
      <c r="E14" s="126"/>
      <c r="F14" s="127">
        <v>28961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5.47</v>
      </c>
      <c r="C19" s="136">
        <f>ROUND(VALUE(SUBSTITUTE(実質収支比率等に係る経年分析!G$48,"▲","-")),2)</f>
        <v>8.51</v>
      </c>
      <c r="D19" s="136">
        <f>ROUND(VALUE(SUBSTITUTE(実質収支比率等に係る経年分析!H$48,"▲","-")),2)</f>
        <v>6.39</v>
      </c>
      <c r="E19" s="136">
        <f>ROUND(VALUE(SUBSTITUTE(実質収支比率等に係る経年分析!I$48,"▲","-")),2)</f>
        <v>6.2</v>
      </c>
      <c r="F19" s="136">
        <f>ROUND(VALUE(SUBSTITUTE(実質収支比率等に係る経年分析!J$48,"▲","-")),2)</f>
        <v>5.39</v>
      </c>
    </row>
    <row r="20" spans="1:11">
      <c r="A20" s="136" t="s">
        <v>43</v>
      </c>
      <c r="B20" s="136">
        <f>ROUND(VALUE(SUBSTITUTE(実質収支比率等に係る経年分析!F$47,"▲","-")),2)</f>
        <v>15.33</v>
      </c>
      <c r="C20" s="136">
        <f>ROUND(VALUE(SUBSTITUTE(実質収支比率等に係る経年分析!G$47,"▲","-")),2)</f>
        <v>17.43</v>
      </c>
      <c r="D20" s="136">
        <f>ROUND(VALUE(SUBSTITUTE(実質収支比率等に係る経年分析!H$47,"▲","-")),2)</f>
        <v>21.15</v>
      </c>
      <c r="E20" s="136">
        <f>ROUND(VALUE(SUBSTITUTE(実質収支比率等に係る経年分析!I$47,"▲","-")),2)</f>
        <v>23.03</v>
      </c>
      <c r="F20" s="136">
        <f>ROUND(VALUE(SUBSTITUTE(実質収支比率等に係る経年分析!J$47,"▲","-")),2)</f>
        <v>23.38</v>
      </c>
    </row>
    <row r="21" spans="1:11">
      <c r="A21" s="136" t="s">
        <v>44</v>
      </c>
      <c r="B21" s="136">
        <f>IF(ISNUMBER(VALUE(SUBSTITUTE(実質収支比率等に係る経年分析!F$49,"▲","-"))),ROUND(VALUE(SUBSTITUTE(実質収支比率等に係る経年分析!F$49,"▲","-")),2),NA())</f>
        <v>2</v>
      </c>
      <c r="C21" s="136">
        <f>IF(ISNUMBER(VALUE(SUBSTITUTE(実質収支比率等に係る経年分析!G$49,"▲","-"))),ROUND(VALUE(SUBSTITUTE(実質収支比率等に係る経年分析!G$49,"▲","-")),2),NA())</f>
        <v>5.18</v>
      </c>
      <c r="D21" s="136">
        <f>IF(ISNUMBER(VALUE(SUBSTITUTE(実質収支比率等に係る経年分析!H$49,"▲","-"))),ROUND(VALUE(SUBSTITUTE(実質収支比率等に係る経年分析!H$49,"▲","-")),2),NA())</f>
        <v>1.63</v>
      </c>
      <c r="E21" s="136">
        <f>IF(ISNUMBER(VALUE(SUBSTITUTE(実質収支比率等に係る経年分析!I$49,"▲","-"))),ROUND(VALUE(SUBSTITUTE(実質収支比率等に係る経年分析!I$49,"▲","-")),2),NA())</f>
        <v>1.64</v>
      </c>
      <c r="F21" s="136">
        <f>IF(ISNUMBER(VALUE(SUBSTITUTE(実質収支比率等に係る経年分析!J$49,"▲","-"))),ROUND(VALUE(SUBSTITUTE(実質収支比率等に係る経年分析!J$49,"▲","-")),2),NA())</f>
        <v>-0.41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坂出港港湾整備事業特別会計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0.44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0.56999999999999995</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0.63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0.72</v>
      </c>
    </row>
    <row r="32" spans="1:11">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5.47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8.51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6.38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6.18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5.39</v>
      </c>
    </row>
    <row r="33" spans="1:16">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9.31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9.7200000000000006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8.94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8.8699999999999992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8.59</v>
      </c>
    </row>
    <row r="34" spans="1:16">
      <c r="A34" s="137" t="str">
        <f>IF(連結実質赤字比率に係る赤字・黒字の構成分析!C$36="",NA(),連結実質赤字比率に係る赤字・黒字の構成分析!C$36)</f>
        <v>市立病院事業会計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22.54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28.82</v>
      </c>
    </row>
    <row r="35" spans="1:16">
      <c r="A35" s="137" t="str">
        <f>IF(連結実質赤字比率に係る赤字・黒字の構成分析!C$35="",NA(),連結実質赤字比率に係る赤字・黒字の構成分析!C$35)</f>
        <v>国民健康保険与島診療所特別会計</v>
      </c>
      <c r="B35" s="137">
        <f>IF(ROUND(VALUE(SUBSTITUTE(連結実質赤字比率に係る赤字・黒字の構成分析!F$35,"▲", "-")), 2) &lt; 0, ABS(ROUND(VALUE(SUBSTITUTE(連結実質赤字比率に係る赤字・黒字の構成分析!F$35,"▲", "-")), 2)), NA())</f>
        <v>0.21</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0.23</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0.23</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0.23</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0.27</v>
      </c>
      <c r="K35" s="137" t="e">
        <f>IF(ROUND(VALUE(SUBSTITUTE(連結実質赤字比率に係る赤字・黒字の構成分析!J$35,"▲", "-")), 2) &gt;= 0, ABS(ROUND(VALUE(SUBSTITUTE(連結実質赤字比率に係る赤字・黒字の構成分析!J$35,"▲", "-")), 2)), NA())</f>
        <v>#N/A</v>
      </c>
    </row>
    <row r="36" spans="1:16">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0.56000000000000005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0.09</v>
      </c>
      <c r="F36" s="137">
        <f>IF(ROUND(VALUE(SUBSTITUTE(連結実質赤字比率に係る赤字・黒字の構成分析!H$34,"▲", "-")), 2) &lt; 0, ABS(ROUND(VALUE(SUBSTITUTE(連結実質赤字比率に係る赤字・黒字の構成分析!H$34,"▲", "-")), 2)), NA())</f>
        <v>0.72</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0.71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0.54</v>
      </c>
      <c r="K36" s="137" t="e">
        <f>IF(ROUND(VALUE(SUBSTITUTE(連結実質赤字比率に係る赤字・黒字の構成分析!J$34,"▲", "-")), 2) &gt;= 0, ABS(ROUND(VALUE(SUBSTITUTE(連結実質赤字比率に係る赤字・黒字の構成分析!J$34,"▲", "-")), 2)), NA())</f>
        <v>#N/A</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1518</v>
      </c>
      <c r="E42" s="138"/>
      <c r="F42" s="138"/>
      <c r="G42" s="138">
        <f>'実質公債費比率（分子）の構造'!L$52</f>
        <v>1533</v>
      </c>
      <c r="H42" s="138"/>
      <c r="I42" s="138"/>
      <c r="J42" s="138">
        <f>'実質公債費比率（分子）の構造'!M$52</f>
        <v>1548</v>
      </c>
      <c r="K42" s="138"/>
      <c r="L42" s="138"/>
      <c r="M42" s="138">
        <f>'実質公債費比率（分子）の構造'!N$52</f>
        <v>1453</v>
      </c>
      <c r="N42" s="138"/>
      <c r="O42" s="138"/>
      <c r="P42" s="138">
        <f>'実質公債費比率（分子）の構造'!O$52</f>
        <v>1480</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107</v>
      </c>
      <c r="C45" s="138"/>
      <c r="D45" s="138"/>
      <c r="E45" s="138">
        <f>'実質公債費比率（分子）の構造'!L$49</f>
        <v>107</v>
      </c>
      <c r="F45" s="138"/>
      <c r="G45" s="138"/>
      <c r="H45" s="138">
        <f>'実質公債費比率（分子）の構造'!M$49</f>
        <v>75</v>
      </c>
      <c r="I45" s="138"/>
      <c r="J45" s="138"/>
      <c r="K45" s="138">
        <f>'実質公債費比率（分子）の構造'!N$49</f>
        <v>37</v>
      </c>
      <c r="L45" s="138"/>
      <c r="M45" s="138"/>
      <c r="N45" s="138" t="str">
        <f>'実質公債費比率（分子）の構造'!O$49</f>
        <v>-</v>
      </c>
      <c r="O45" s="138"/>
      <c r="P45" s="138"/>
    </row>
    <row r="46" spans="1:16">
      <c r="A46" s="138" t="s">
        <v>55</v>
      </c>
      <c r="B46" s="138">
        <f>'実質公債費比率（分子）の構造'!K$48</f>
        <v>574</v>
      </c>
      <c r="C46" s="138"/>
      <c r="D46" s="138"/>
      <c r="E46" s="138">
        <f>'実質公債費比率（分子）の構造'!L$48</f>
        <v>565</v>
      </c>
      <c r="F46" s="138"/>
      <c r="G46" s="138"/>
      <c r="H46" s="138">
        <f>'実質公債費比率（分子）の構造'!M$48</f>
        <v>597</v>
      </c>
      <c r="I46" s="138"/>
      <c r="J46" s="138"/>
      <c r="K46" s="138">
        <f>'実質公債費比率（分子）の構造'!N$48</f>
        <v>644</v>
      </c>
      <c r="L46" s="138"/>
      <c r="M46" s="138"/>
      <c r="N46" s="138">
        <f>'実質公債費比率（分子）の構造'!O$48</f>
        <v>650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2478</v>
      </c>
      <c r="C49" s="138"/>
      <c r="D49" s="138"/>
      <c r="E49" s="138">
        <f>'実質公債費比率（分子）の構造'!L$45</f>
        <v>2383</v>
      </c>
      <c r="F49" s="138"/>
      <c r="G49" s="138"/>
      <c r="H49" s="138">
        <f>'実質公債費比率（分子）の構造'!M$45</f>
        <v>2427</v>
      </c>
      <c r="I49" s="138"/>
      <c r="J49" s="138"/>
      <c r="K49" s="138">
        <f>'実質公債費比率（分子）の構造'!N$45</f>
        <v>2295</v>
      </c>
      <c r="L49" s="138"/>
      <c r="M49" s="138"/>
      <c r="N49" s="138">
        <f>'実質公債費比率（分子）の構造'!O$45</f>
        <v>2213</v>
      </c>
      <c r="O49" s="138"/>
      <c r="P49" s="138"/>
    </row>
    <row r="50" spans="1:16">
      <c r="A50" s="138" t="s">
        <v>59</v>
      </c>
      <c r="B50" s="138" t="e">
        <f>NA()</f>
        <v>#N/A</v>
      </c>
      <c r="C50" s="138">
        <f>IF(ISNUMBER('実質公債費比率（分子）の構造'!K$53),'実質公債費比率（分子）の構造'!K$53,NA())</f>
        <v>1642</v>
      </c>
      <c r="D50" s="138" t="e">
        <f>NA()</f>
        <v>#N/A</v>
      </c>
      <c r="E50" s="138" t="e">
        <f>NA()</f>
        <v>#N/A</v>
      </c>
      <c r="F50" s="138">
        <f>IF(ISNUMBER('実質公債費比率（分子）の構造'!L$53),'実質公債費比率（分子）の構造'!L$53,NA())</f>
        <v>1523</v>
      </c>
      <c r="G50" s="138" t="e">
        <f>NA()</f>
        <v>#N/A</v>
      </c>
      <c r="H50" s="138" t="e">
        <f>NA()</f>
        <v>#N/A</v>
      </c>
      <c r="I50" s="138">
        <f>IF(ISNUMBER('実質公債費比率（分子）の構造'!M$53),'実質公債費比率（分子）の構造'!M$53,NA())</f>
        <v>1552</v>
      </c>
      <c r="J50" s="138" t="e">
        <f>NA()</f>
        <v>#N/A</v>
      </c>
      <c r="K50" s="138" t="e">
        <f>NA()</f>
        <v>#N/A</v>
      </c>
      <c r="L50" s="138">
        <f>IF(ISNUMBER('実質公債費比率（分子）の構造'!N$53),'実質公債費比率（分子）の構造'!N$53,NA())</f>
        <v>1524</v>
      </c>
      <c r="M50" s="138" t="e">
        <f>NA()</f>
        <v>#N/A</v>
      </c>
      <c r="N50" s="138" t="e">
        <f>NA()</f>
        <v>#N/A</v>
      </c>
      <c r="O50" s="138">
        <f>IF(ISNUMBER('実質公債費比率（分子）の構造'!O$53),'実質公債費比率（分子）の構造'!O$53,NA())</f>
        <v>1384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16592</v>
      </c>
      <c r="E56" s="137"/>
      <c r="F56" s="137"/>
      <c r="G56" s="137">
        <f>'将来負担比率（分子）の構造'!J$52</f>
        <v>17290</v>
      </c>
      <c r="H56" s="137"/>
      <c r="I56" s="137"/>
      <c r="J56" s="137">
        <f>'将来負担比率（分子）の構造'!K$52</f>
        <v>18196</v>
      </c>
      <c r="K56" s="137"/>
      <c r="L56" s="137"/>
      <c r="M56" s="137">
        <f>'将来負担比率（分子）の構造'!L$52</f>
        <v>18385</v>
      </c>
      <c r="N56" s="137"/>
      <c r="O56" s="137"/>
      <c r="P56" s="137">
        <f>'将来負担比率（分子）の構造'!M$52</f>
        <v>18527</v>
      </c>
    </row>
    <row r="57" spans="1:16">
      <c r="A57" s="137" t="s">
        <v>36</v>
      </c>
      <c r="B57" s="137"/>
      <c r="C57" s="137"/>
      <c r="D57" s="137">
        <f>'将来負担比率（分子）の構造'!I$51</f>
        <v>45</v>
      </c>
      <c r="E57" s="137"/>
      <c r="F57" s="137"/>
      <c r="G57" s="137">
        <f>'将来負担比率（分子）の構造'!J$51</f>
        <v>37</v>
      </c>
      <c r="H57" s="137"/>
      <c r="I57" s="137"/>
      <c r="J57" s="137">
        <f>'将来負担比率（分子）の構造'!K$51</f>
        <v>28</v>
      </c>
      <c r="K57" s="137"/>
      <c r="L57" s="137"/>
      <c r="M57" s="137">
        <f>'将来負担比率（分子）の構造'!L$51</f>
        <v>21</v>
      </c>
      <c r="N57" s="137"/>
      <c r="O57" s="137"/>
      <c r="P57" s="137">
        <f>'将来負担比率（分子）の構造'!M$51</f>
        <v>15</v>
      </c>
    </row>
    <row r="58" spans="1:16">
      <c r="A58" s="137" t="s">
        <v>35</v>
      </c>
      <c r="B58" s="137"/>
      <c r="C58" s="137"/>
      <c r="D58" s="137">
        <f>'将来負担比率（分子）の構造'!I$50</f>
        <v>4163</v>
      </c>
      <c r="E58" s="137"/>
      <c r="F58" s="137"/>
      <c r="G58" s="137">
        <f>'将来負担比率（分子）の構造'!J$50</f>
        <v>4274</v>
      </c>
      <c r="H58" s="137"/>
      <c r="I58" s="137"/>
      <c r="J58" s="137">
        <f>'将来負担比率（分子）の構造'!K$50</f>
        <v>4827</v>
      </c>
      <c r="K58" s="137"/>
      <c r="L58" s="137"/>
      <c r="M58" s="137">
        <f>'将来負担比率（分子）の構造'!L$50</f>
        <v>5246</v>
      </c>
      <c r="N58" s="137"/>
      <c r="O58" s="137"/>
      <c r="P58" s="137">
        <f>'将来負担比率（分子）の構造'!M$50</f>
        <v>5725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1060</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5582</v>
      </c>
      <c r="C62" s="137"/>
      <c r="D62" s="137"/>
      <c r="E62" s="137">
        <f>'将来負担比率（分子）の構造'!J$45</f>
        <v>4930</v>
      </c>
      <c r="F62" s="137"/>
      <c r="G62" s="137"/>
      <c r="H62" s="137">
        <f>'将来負担比率（分子）の構造'!K$45</f>
        <v>4264</v>
      </c>
      <c r="I62" s="137"/>
      <c r="J62" s="137"/>
      <c r="K62" s="137">
        <f>'将来負担比率（分子）の構造'!L$45</f>
        <v>3776</v>
      </c>
      <c r="L62" s="137"/>
      <c r="M62" s="137"/>
      <c r="N62" s="137">
        <f>'将来負担比率（分子）の構造'!M$45</f>
        <v>3514</v>
      </c>
      <c r="O62" s="137"/>
      <c r="P62" s="137"/>
    </row>
    <row r="63" spans="1:16">
      <c r="A63" s="137" t="s">
        <v>28</v>
      </c>
      <c r="B63" s="137">
        <f>'将来負担比率（分子）の構造'!I$44</f>
        <v>214</v>
      </c>
      <c r="C63" s="137"/>
      <c r="D63" s="137"/>
      <c r="E63" s="137">
        <f>'将来負担比率（分子）の構造'!J$44</f>
        <v>110</v>
      </c>
      <c r="F63" s="137"/>
      <c r="G63" s="137"/>
      <c r="H63" s="137">
        <f>'将来負担比率（分子）の構造'!K$44</f>
        <v>36</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7431</v>
      </c>
      <c r="C64" s="137"/>
      <c r="D64" s="137"/>
      <c r="E64" s="137">
        <f>'将来負担比率（分子）の構造'!J$43</f>
        <v>7657</v>
      </c>
      <c r="F64" s="137"/>
      <c r="G64" s="137"/>
      <c r="H64" s="137">
        <f>'将来負担比率（分子）の構造'!K$43</f>
        <v>9904</v>
      </c>
      <c r="I64" s="137"/>
      <c r="J64" s="137"/>
      <c r="K64" s="137">
        <f>'将来負担比率（分子）の構造'!L$43</f>
        <v>9812</v>
      </c>
      <c r="L64" s="137"/>
      <c r="M64" s="137"/>
      <c r="N64" s="137">
        <f>'将来負担比率（分子）の構造'!M$43</f>
        <v>9479</v>
      </c>
      <c r="O64" s="137"/>
      <c r="P64" s="137"/>
    </row>
    <row r="65" spans="1:16">
      <c r="A65" s="137" t="s">
        <v>26</v>
      </c>
      <c r="B65" s="137">
        <f>'将来負担比率（分子）の構造'!I$42</f>
        <v>13</v>
      </c>
      <c r="C65" s="137"/>
      <c r="D65" s="137"/>
      <c r="E65" s="137">
        <f>'将来負担比率（分子）の構造'!J$42</f>
        <v>12</v>
      </c>
      <c r="F65" s="137"/>
      <c r="G65" s="137"/>
      <c r="H65" s="137">
        <f>'将来負担比率（分子）の構造'!K$42</f>
        <v>10</v>
      </c>
      <c r="I65" s="137"/>
      <c r="J65" s="137"/>
      <c r="K65" s="137">
        <f>'将来負担比率（分子）の構造'!L$42</f>
        <v>9</v>
      </c>
      <c r="L65" s="137"/>
      <c r="M65" s="137"/>
      <c r="N65" s="137">
        <f>'将来負担比率（分子）の構造'!M$42</f>
        <v>8</v>
      </c>
      <c r="O65" s="137"/>
      <c r="P65" s="137"/>
    </row>
    <row r="66" spans="1:16">
      <c r="A66" s="137" t="s">
        <v>25</v>
      </c>
      <c r="B66" s="137">
        <f>'将来負担比率（分子）の構造'!I$41</f>
        <v>20946</v>
      </c>
      <c r="C66" s="137"/>
      <c r="D66" s="137"/>
      <c r="E66" s="137">
        <f>'将来負担比率（分子）の構造'!J$41</f>
        <v>21843</v>
      </c>
      <c r="F66" s="137"/>
      <c r="G66" s="137"/>
      <c r="H66" s="137">
        <f>'将来負担比率（分子）の構造'!K$41</f>
        <v>21662</v>
      </c>
      <c r="I66" s="137"/>
      <c r="J66" s="137"/>
      <c r="K66" s="137">
        <f>'将来負担比率（分子）の構造'!L$41</f>
        <v>21937</v>
      </c>
      <c r="L66" s="137"/>
      <c r="M66" s="137"/>
      <c r="N66" s="137">
        <f>'将来負担比率（分子）の構造'!M$41</f>
        <v>21938</v>
      </c>
      <c r="O66" s="137"/>
      <c r="P66" s="137"/>
    </row>
    <row r="67" spans="1:16">
      <c r="A67" s="137" t="s">
        <v>63</v>
      </c>
      <c r="B67" s="137" t="e">
        <f>NA()</f>
        <v>#N/A</v>
      </c>
      <c r="C67" s="137">
        <f>IF(ISNUMBER('将来負担比率（分子）の構造'!I$53), IF('将来負担比率（分子）の構造'!I$53 &lt; 0, 0, '将来負担比率（分子）の構造'!I$53), NA())</f>
        <v>14446</v>
      </c>
      <c r="D67" s="137" t="e">
        <f>NA()</f>
        <v>#N/A</v>
      </c>
      <c r="E67" s="137" t="e">
        <f>NA()</f>
        <v>#N/A</v>
      </c>
      <c r="F67" s="137">
        <f>IF(ISNUMBER('将来負担比率（分子）の構造'!J$53), IF('将来負担比率（分子）の構造'!J$53 &lt; 0, 0, '将来負担比率（分子）の構造'!J$53), NA())</f>
        <v>12949</v>
      </c>
      <c r="G67" s="137" t="e">
        <f>NA()</f>
        <v>#N/A</v>
      </c>
      <c r="H67" s="137" t="e">
        <f>NA()</f>
        <v>#N/A</v>
      </c>
      <c r="I67" s="137">
        <f>IF(ISNUMBER('将来負担比率（分子）の構造'!K$53), IF('将来負担比率（分子）の構造'!K$53 &lt; 0, 0, '将来負担比率（分子）の構造'!K$53), NA())</f>
        <v>12825</v>
      </c>
      <c r="J67" s="137" t="e">
        <f>NA()</f>
        <v>#N/A</v>
      </c>
      <c r="K67" s="137" t="e">
        <f>NA()</f>
        <v>#N/A</v>
      </c>
      <c r="L67" s="137">
        <f>IF(ISNUMBER('将来負担比率（分子）の構造'!L$53), IF('将来負担比率（分子）の構造'!L$53 &lt; 0, 0, '将来負担比率（分子）の構造'!L$53), NA())</f>
        <v>11882</v>
      </c>
      <c r="M67" s="137" t="e">
        <f>NA()</f>
        <v>#N/A</v>
      </c>
      <c r="N67" s="137" t="e">
        <f>NA()</f>
        <v>#N/A</v>
      </c>
      <c r="O67" s="137">
        <f>IF(ISNUMBER('将来負担比率（分子）の構造'!M$53), IF('将来負担比率（分子）の構造'!M$53 &lt; 0, 0, '将来負担比率（分子）の構造'!M$53), NA())</f>
        <v>10671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9687438</v>
      </c>
      <c r="S5" s="641"/>
      <c r="T5" s="641"/>
      <c r="U5" s="641"/>
      <c r="V5" s="641"/>
      <c r="W5" s="641"/>
      <c r="X5" s="641"/>
      <c r="Y5" s="688"/>
      <c r="Z5" s="701">
        <v>41.8</v>
      </c>
      <c r="AA5" s="701"/>
      <c r="AB5" s="701"/>
      <c r="AC5" s="701"/>
      <c r="AD5" s="702">
        <v>9687438</v>
      </c>
      <c r="AE5" s="702"/>
      <c r="AF5" s="702"/>
      <c r="AG5" s="702"/>
      <c r="AH5" s="702"/>
      <c r="AI5" s="702"/>
      <c r="AJ5" s="702"/>
      <c r="AK5" s="702"/>
      <c r="AL5" s="689">
        <v>76.7</v>
      </c>
      <c r="AM5" s="658"/>
      <c r="AN5" s="658"/>
      <c r="AO5" s="690"/>
      <c r="AP5" s="677" t="s">
        <v>209</v>
      </c>
      <c r="AQ5" s="678"/>
      <c r="AR5" s="678"/>
      <c r="AS5" s="678"/>
      <c r="AT5" s="678"/>
      <c r="AU5" s="678"/>
      <c r="AV5" s="678"/>
      <c r="AW5" s="678"/>
      <c r="AX5" s="678"/>
      <c r="AY5" s="678"/>
      <c r="AZ5" s="678"/>
      <c r="BA5" s="678"/>
      <c r="BB5" s="678"/>
      <c r="BC5" s="678"/>
      <c r="BD5" s="678"/>
      <c r="BE5" s="678"/>
      <c r="BF5" s="679"/>
      <c r="BG5" s="590">
        <v>9687438</v>
      </c>
      <c r="BH5" s="591"/>
      <c r="BI5" s="591"/>
      <c r="BJ5" s="591"/>
      <c r="BK5" s="591"/>
      <c r="BL5" s="591"/>
      <c r="BM5" s="591"/>
      <c r="BN5" s="592"/>
      <c r="BO5" s="643">
        <v>100</v>
      </c>
      <c r="BP5" s="643"/>
      <c r="BQ5" s="643"/>
      <c r="BR5" s="643"/>
      <c r="BS5" s="644">
        <v>161788</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210</v>
      </c>
      <c r="CS5" s="696"/>
      <c r="CT5" s="696"/>
      <c r="CU5" s="696"/>
      <c r="CV5" s="696"/>
      <c r="CW5" s="696"/>
      <c r="CX5" s="696"/>
      <c r="CY5" s="697"/>
      <c r="CZ5" s="695" t="s">
        <v>202</v>
      </c>
      <c r="DA5" s="696"/>
      <c r="DB5" s="696"/>
      <c r="DC5" s="697"/>
      <c r="DD5" s="695" t="s">
        <v>211</v>
      </c>
      <c r="DE5" s="696"/>
      <c r="DF5" s="696"/>
      <c r="DG5" s="696"/>
      <c r="DH5" s="696"/>
      <c r="DI5" s="696"/>
      <c r="DJ5" s="696"/>
      <c r="DK5" s="696"/>
      <c r="DL5" s="696"/>
      <c r="DM5" s="696"/>
      <c r="DN5" s="696"/>
      <c r="DO5" s="696"/>
      <c r="DP5" s="697"/>
      <c r="DQ5" s="695" t="s">
        <v>212</v>
      </c>
      <c r="DR5" s="696"/>
      <c r="DS5" s="696"/>
      <c r="DT5" s="696"/>
      <c r="DU5" s="696"/>
      <c r="DV5" s="696"/>
      <c r="DW5" s="696"/>
      <c r="DX5" s="696"/>
      <c r="DY5" s="696"/>
      <c r="DZ5" s="696"/>
      <c r="EA5" s="696"/>
      <c r="EB5" s="696"/>
      <c r="EC5" s="697"/>
    </row>
    <row r="6" spans="2:143" ht="11.25" customHeight="1">
      <c r="B6" s="587" t="s">
        <v>213</v>
      </c>
      <c r="C6" s="588"/>
      <c r="D6" s="588"/>
      <c r="E6" s="588"/>
      <c r="F6" s="588"/>
      <c r="G6" s="588"/>
      <c r="H6" s="588"/>
      <c r="I6" s="588"/>
      <c r="J6" s="588"/>
      <c r="K6" s="588"/>
      <c r="L6" s="588"/>
      <c r="M6" s="588"/>
      <c r="N6" s="588"/>
      <c r="O6" s="588"/>
      <c r="P6" s="588"/>
      <c r="Q6" s="589"/>
      <c r="R6" s="590">
        <v>162099</v>
      </c>
      <c r="S6" s="591"/>
      <c r="T6" s="591"/>
      <c r="U6" s="591"/>
      <c r="V6" s="591"/>
      <c r="W6" s="591"/>
      <c r="X6" s="591"/>
      <c r="Y6" s="592"/>
      <c r="Z6" s="643">
        <v>0.7</v>
      </c>
      <c r="AA6" s="643"/>
      <c r="AB6" s="643"/>
      <c r="AC6" s="643"/>
      <c r="AD6" s="644">
        <v>162099</v>
      </c>
      <c r="AE6" s="644"/>
      <c r="AF6" s="644"/>
      <c r="AG6" s="644"/>
      <c r="AH6" s="644"/>
      <c r="AI6" s="644"/>
      <c r="AJ6" s="644"/>
      <c r="AK6" s="644"/>
      <c r="AL6" s="613">
        <v>1.3</v>
      </c>
      <c r="AM6" s="645"/>
      <c r="AN6" s="645"/>
      <c r="AO6" s="646"/>
      <c r="AP6" s="587" t="s">
        <v>214</v>
      </c>
      <c r="AQ6" s="588"/>
      <c r="AR6" s="588"/>
      <c r="AS6" s="588"/>
      <c r="AT6" s="588"/>
      <c r="AU6" s="588"/>
      <c r="AV6" s="588"/>
      <c r="AW6" s="588"/>
      <c r="AX6" s="588"/>
      <c r="AY6" s="588"/>
      <c r="AZ6" s="588"/>
      <c r="BA6" s="588"/>
      <c r="BB6" s="588"/>
      <c r="BC6" s="588"/>
      <c r="BD6" s="588"/>
      <c r="BE6" s="588"/>
      <c r="BF6" s="589"/>
      <c r="BG6" s="590">
        <v>9687438</v>
      </c>
      <c r="BH6" s="591"/>
      <c r="BI6" s="591"/>
      <c r="BJ6" s="591"/>
      <c r="BK6" s="591"/>
      <c r="BL6" s="591"/>
      <c r="BM6" s="591"/>
      <c r="BN6" s="592"/>
      <c r="BO6" s="643">
        <v>100</v>
      </c>
      <c r="BP6" s="643"/>
      <c r="BQ6" s="643"/>
      <c r="BR6" s="643"/>
      <c r="BS6" s="644">
        <v>161788</v>
      </c>
      <c r="BT6" s="644"/>
      <c r="BU6" s="644"/>
      <c r="BV6" s="644"/>
      <c r="BW6" s="644"/>
      <c r="BX6" s="644"/>
      <c r="BY6" s="644"/>
      <c r="BZ6" s="644"/>
      <c r="CA6" s="644"/>
      <c r="CB6" s="680"/>
      <c r="CD6" s="647" t="s">
        <v>215</v>
      </c>
      <c r="CE6" s="648"/>
      <c r="CF6" s="648"/>
      <c r="CG6" s="648"/>
      <c r="CH6" s="648"/>
      <c r="CI6" s="648"/>
      <c r="CJ6" s="648"/>
      <c r="CK6" s="648"/>
      <c r="CL6" s="648"/>
      <c r="CM6" s="648"/>
      <c r="CN6" s="648"/>
      <c r="CO6" s="648"/>
      <c r="CP6" s="648"/>
      <c r="CQ6" s="649"/>
      <c r="CR6" s="590">
        <v>243957</v>
      </c>
      <c r="CS6" s="591"/>
      <c r="CT6" s="591"/>
      <c r="CU6" s="591"/>
      <c r="CV6" s="591"/>
      <c r="CW6" s="591"/>
      <c r="CX6" s="591"/>
      <c r="CY6" s="592"/>
      <c r="CZ6" s="643">
        <v>1.1000000000000001</v>
      </c>
      <c r="DA6" s="643"/>
      <c r="DB6" s="643"/>
      <c r="DC6" s="643"/>
      <c r="DD6" s="596" t="s">
        <v>216</v>
      </c>
      <c r="DE6" s="591"/>
      <c r="DF6" s="591"/>
      <c r="DG6" s="591"/>
      <c r="DH6" s="591"/>
      <c r="DI6" s="591"/>
      <c r="DJ6" s="591"/>
      <c r="DK6" s="591"/>
      <c r="DL6" s="591"/>
      <c r="DM6" s="591"/>
      <c r="DN6" s="591"/>
      <c r="DO6" s="591"/>
      <c r="DP6" s="592"/>
      <c r="DQ6" s="596">
        <v>243957</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11323</v>
      </c>
      <c r="S7" s="591"/>
      <c r="T7" s="591"/>
      <c r="U7" s="591"/>
      <c r="V7" s="591"/>
      <c r="W7" s="591"/>
      <c r="X7" s="591"/>
      <c r="Y7" s="592"/>
      <c r="Z7" s="643">
        <v>0</v>
      </c>
      <c r="AA7" s="643"/>
      <c r="AB7" s="643"/>
      <c r="AC7" s="643"/>
      <c r="AD7" s="644">
        <v>11323</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3450662</v>
      </c>
      <c r="BH7" s="591"/>
      <c r="BI7" s="591"/>
      <c r="BJ7" s="591"/>
      <c r="BK7" s="591"/>
      <c r="BL7" s="591"/>
      <c r="BM7" s="591"/>
      <c r="BN7" s="592"/>
      <c r="BO7" s="643">
        <v>35.6</v>
      </c>
      <c r="BP7" s="643"/>
      <c r="BQ7" s="643"/>
      <c r="BR7" s="643"/>
      <c r="BS7" s="644">
        <v>161788</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2922498</v>
      </c>
      <c r="CS7" s="591"/>
      <c r="CT7" s="591"/>
      <c r="CU7" s="591"/>
      <c r="CV7" s="591"/>
      <c r="CW7" s="591"/>
      <c r="CX7" s="591"/>
      <c r="CY7" s="592"/>
      <c r="CZ7" s="643">
        <v>13.1</v>
      </c>
      <c r="DA7" s="643"/>
      <c r="DB7" s="643"/>
      <c r="DC7" s="643"/>
      <c r="DD7" s="596">
        <v>130246</v>
      </c>
      <c r="DE7" s="591"/>
      <c r="DF7" s="591"/>
      <c r="DG7" s="591"/>
      <c r="DH7" s="591"/>
      <c r="DI7" s="591"/>
      <c r="DJ7" s="591"/>
      <c r="DK7" s="591"/>
      <c r="DL7" s="591"/>
      <c r="DM7" s="591"/>
      <c r="DN7" s="591"/>
      <c r="DO7" s="591"/>
      <c r="DP7" s="592"/>
      <c r="DQ7" s="596">
        <v>2465549</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34652</v>
      </c>
      <c r="S8" s="591"/>
      <c r="T8" s="591"/>
      <c r="U8" s="591"/>
      <c r="V8" s="591"/>
      <c r="W8" s="591"/>
      <c r="X8" s="591"/>
      <c r="Y8" s="592"/>
      <c r="Z8" s="643">
        <v>0.1</v>
      </c>
      <c r="AA8" s="643"/>
      <c r="AB8" s="643"/>
      <c r="AC8" s="643"/>
      <c r="AD8" s="644">
        <v>34652</v>
      </c>
      <c r="AE8" s="644"/>
      <c r="AF8" s="644"/>
      <c r="AG8" s="644"/>
      <c r="AH8" s="644"/>
      <c r="AI8" s="644"/>
      <c r="AJ8" s="644"/>
      <c r="AK8" s="644"/>
      <c r="AL8" s="613">
        <v>0.3</v>
      </c>
      <c r="AM8" s="645"/>
      <c r="AN8" s="645"/>
      <c r="AO8" s="646"/>
      <c r="AP8" s="587" t="s">
        <v>221</v>
      </c>
      <c r="AQ8" s="588"/>
      <c r="AR8" s="588"/>
      <c r="AS8" s="588"/>
      <c r="AT8" s="588"/>
      <c r="AU8" s="588"/>
      <c r="AV8" s="588"/>
      <c r="AW8" s="588"/>
      <c r="AX8" s="588"/>
      <c r="AY8" s="588"/>
      <c r="AZ8" s="588"/>
      <c r="BA8" s="588"/>
      <c r="BB8" s="588"/>
      <c r="BC8" s="588"/>
      <c r="BD8" s="588"/>
      <c r="BE8" s="588"/>
      <c r="BF8" s="589"/>
      <c r="BG8" s="590">
        <v>91904</v>
      </c>
      <c r="BH8" s="591"/>
      <c r="BI8" s="591"/>
      <c r="BJ8" s="591"/>
      <c r="BK8" s="591"/>
      <c r="BL8" s="591"/>
      <c r="BM8" s="591"/>
      <c r="BN8" s="592"/>
      <c r="BO8" s="643">
        <v>0.9</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8404937</v>
      </c>
      <c r="CS8" s="591"/>
      <c r="CT8" s="591"/>
      <c r="CU8" s="591"/>
      <c r="CV8" s="591"/>
      <c r="CW8" s="591"/>
      <c r="CX8" s="591"/>
      <c r="CY8" s="592"/>
      <c r="CZ8" s="643">
        <v>37.6</v>
      </c>
      <c r="DA8" s="643"/>
      <c r="DB8" s="643"/>
      <c r="DC8" s="643"/>
      <c r="DD8" s="596">
        <v>23501</v>
      </c>
      <c r="DE8" s="591"/>
      <c r="DF8" s="591"/>
      <c r="DG8" s="591"/>
      <c r="DH8" s="591"/>
      <c r="DI8" s="591"/>
      <c r="DJ8" s="591"/>
      <c r="DK8" s="591"/>
      <c r="DL8" s="591"/>
      <c r="DM8" s="591"/>
      <c r="DN8" s="591"/>
      <c r="DO8" s="591"/>
      <c r="DP8" s="592"/>
      <c r="DQ8" s="596">
        <v>4258152</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16783</v>
      </c>
      <c r="S9" s="591"/>
      <c r="T9" s="591"/>
      <c r="U9" s="591"/>
      <c r="V9" s="591"/>
      <c r="W9" s="591"/>
      <c r="X9" s="591"/>
      <c r="Y9" s="592"/>
      <c r="Z9" s="643">
        <v>0.1</v>
      </c>
      <c r="AA9" s="643"/>
      <c r="AB9" s="643"/>
      <c r="AC9" s="643"/>
      <c r="AD9" s="644">
        <v>16783</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2499097</v>
      </c>
      <c r="BH9" s="591"/>
      <c r="BI9" s="591"/>
      <c r="BJ9" s="591"/>
      <c r="BK9" s="591"/>
      <c r="BL9" s="591"/>
      <c r="BM9" s="591"/>
      <c r="BN9" s="592"/>
      <c r="BO9" s="643">
        <v>25.8</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2218134</v>
      </c>
      <c r="CS9" s="591"/>
      <c r="CT9" s="591"/>
      <c r="CU9" s="591"/>
      <c r="CV9" s="591"/>
      <c r="CW9" s="591"/>
      <c r="CX9" s="591"/>
      <c r="CY9" s="592"/>
      <c r="CZ9" s="643">
        <v>9.9</v>
      </c>
      <c r="DA9" s="643"/>
      <c r="DB9" s="643"/>
      <c r="DC9" s="643"/>
      <c r="DD9" s="596">
        <v>217918</v>
      </c>
      <c r="DE9" s="591"/>
      <c r="DF9" s="591"/>
      <c r="DG9" s="591"/>
      <c r="DH9" s="591"/>
      <c r="DI9" s="591"/>
      <c r="DJ9" s="591"/>
      <c r="DK9" s="591"/>
      <c r="DL9" s="591"/>
      <c r="DM9" s="591"/>
      <c r="DN9" s="591"/>
      <c r="DO9" s="591"/>
      <c r="DP9" s="592"/>
      <c r="DQ9" s="596">
        <v>1828960</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1059204</v>
      </c>
      <c r="S10" s="591"/>
      <c r="T10" s="591"/>
      <c r="U10" s="591"/>
      <c r="V10" s="591"/>
      <c r="W10" s="591"/>
      <c r="X10" s="591"/>
      <c r="Y10" s="592"/>
      <c r="Z10" s="643">
        <v>4.5999999999999996</v>
      </c>
      <c r="AA10" s="643"/>
      <c r="AB10" s="643"/>
      <c r="AC10" s="643"/>
      <c r="AD10" s="644">
        <v>1059204</v>
      </c>
      <c r="AE10" s="644"/>
      <c r="AF10" s="644"/>
      <c r="AG10" s="644"/>
      <c r="AH10" s="644"/>
      <c r="AI10" s="644"/>
      <c r="AJ10" s="644"/>
      <c r="AK10" s="644"/>
      <c r="AL10" s="613">
        <v>8.4</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279616</v>
      </c>
      <c r="BH10" s="591"/>
      <c r="BI10" s="591"/>
      <c r="BJ10" s="591"/>
      <c r="BK10" s="591"/>
      <c r="BL10" s="591"/>
      <c r="BM10" s="591"/>
      <c r="BN10" s="592"/>
      <c r="BO10" s="643">
        <v>2.9</v>
      </c>
      <c r="BP10" s="643"/>
      <c r="BQ10" s="643"/>
      <c r="BR10" s="643"/>
      <c r="BS10" s="596">
        <v>46648</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t="s">
        <v>111</v>
      </c>
      <c r="CS10" s="591"/>
      <c r="CT10" s="591"/>
      <c r="CU10" s="591"/>
      <c r="CV10" s="591"/>
      <c r="CW10" s="591"/>
      <c r="CX10" s="591"/>
      <c r="CY10" s="592"/>
      <c r="CZ10" s="643" t="s">
        <v>111</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v>22412</v>
      </c>
      <c r="S11" s="591"/>
      <c r="T11" s="591"/>
      <c r="U11" s="591"/>
      <c r="V11" s="591"/>
      <c r="W11" s="591"/>
      <c r="X11" s="591"/>
      <c r="Y11" s="592"/>
      <c r="Z11" s="643">
        <v>0.1</v>
      </c>
      <c r="AA11" s="643"/>
      <c r="AB11" s="643"/>
      <c r="AC11" s="643"/>
      <c r="AD11" s="644">
        <v>22412</v>
      </c>
      <c r="AE11" s="644"/>
      <c r="AF11" s="644"/>
      <c r="AG11" s="644"/>
      <c r="AH11" s="644"/>
      <c r="AI11" s="644"/>
      <c r="AJ11" s="644"/>
      <c r="AK11" s="644"/>
      <c r="AL11" s="613">
        <v>0.2</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580045</v>
      </c>
      <c r="BH11" s="591"/>
      <c r="BI11" s="591"/>
      <c r="BJ11" s="591"/>
      <c r="BK11" s="591"/>
      <c r="BL11" s="591"/>
      <c r="BM11" s="591"/>
      <c r="BN11" s="592"/>
      <c r="BO11" s="643">
        <v>6</v>
      </c>
      <c r="BP11" s="643"/>
      <c r="BQ11" s="643"/>
      <c r="BR11" s="643"/>
      <c r="BS11" s="596">
        <v>115140</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491543</v>
      </c>
      <c r="CS11" s="591"/>
      <c r="CT11" s="591"/>
      <c r="CU11" s="591"/>
      <c r="CV11" s="591"/>
      <c r="CW11" s="591"/>
      <c r="CX11" s="591"/>
      <c r="CY11" s="592"/>
      <c r="CZ11" s="643">
        <v>2.2000000000000002</v>
      </c>
      <c r="DA11" s="643"/>
      <c r="DB11" s="643"/>
      <c r="DC11" s="643"/>
      <c r="DD11" s="596">
        <v>237790</v>
      </c>
      <c r="DE11" s="591"/>
      <c r="DF11" s="591"/>
      <c r="DG11" s="591"/>
      <c r="DH11" s="591"/>
      <c r="DI11" s="591"/>
      <c r="DJ11" s="591"/>
      <c r="DK11" s="591"/>
      <c r="DL11" s="591"/>
      <c r="DM11" s="591"/>
      <c r="DN11" s="591"/>
      <c r="DO11" s="591"/>
      <c r="DP11" s="592"/>
      <c r="DQ11" s="596">
        <v>350186</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5628778</v>
      </c>
      <c r="BH12" s="591"/>
      <c r="BI12" s="591"/>
      <c r="BJ12" s="591"/>
      <c r="BK12" s="591"/>
      <c r="BL12" s="591"/>
      <c r="BM12" s="591"/>
      <c r="BN12" s="592"/>
      <c r="BO12" s="643">
        <v>58.1</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359795</v>
      </c>
      <c r="CS12" s="591"/>
      <c r="CT12" s="591"/>
      <c r="CU12" s="591"/>
      <c r="CV12" s="591"/>
      <c r="CW12" s="591"/>
      <c r="CX12" s="591"/>
      <c r="CY12" s="592"/>
      <c r="CZ12" s="643">
        <v>1.6</v>
      </c>
      <c r="DA12" s="643"/>
      <c r="DB12" s="643"/>
      <c r="DC12" s="643"/>
      <c r="DD12" s="596">
        <v>9715</v>
      </c>
      <c r="DE12" s="591"/>
      <c r="DF12" s="591"/>
      <c r="DG12" s="591"/>
      <c r="DH12" s="591"/>
      <c r="DI12" s="591"/>
      <c r="DJ12" s="591"/>
      <c r="DK12" s="591"/>
      <c r="DL12" s="591"/>
      <c r="DM12" s="591"/>
      <c r="DN12" s="591"/>
      <c r="DO12" s="591"/>
      <c r="DP12" s="592"/>
      <c r="DQ12" s="596">
        <v>199144</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33805</v>
      </c>
      <c r="S13" s="591"/>
      <c r="T13" s="591"/>
      <c r="U13" s="591"/>
      <c r="V13" s="591"/>
      <c r="W13" s="591"/>
      <c r="X13" s="591"/>
      <c r="Y13" s="592"/>
      <c r="Z13" s="643">
        <v>0.1</v>
      </c>
      <c r="AA13" s="643"/>
      <c r="AB13" s="643"/>
      <c r="AC13" s="643"/>
      <c r="AD13" s="644">
        <v>33805</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5615135</v>
      </c>
      <c r="BH13" s="591"/>
      <c r="BI13" s="591"/>
      <c r="BJ13" s="591"/>
      <c r="BK13" s="591"/>
      <c r="BL13" s="591"/>
      <c r="BM13" s="591"/>
      <c r="BN13" s="592"/>
      <c r="BO13" s="643">
        <v>58</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2433880</v>
      </c>
      <c r="CS13" s="591"/>
      <c r="CT13" s="591"/>
      <c r="CU13" s="591"/>
      <c r="CV13" s="591"/>
      <c r="CW13" s="591"/>
      <c r="CX13" s="591"/>
      <c r="CY13" s="592"/>
      <c r="CZ13" s="643">
        <v>10.9</v>
      </c>
      <c r="DA13" s="643"/>
      <c r="DB13" s="643"/>
      <c r="DC13" s="643"/>
      <c r="DD13" s="596">
        <v>1294098</v>
      </c>
      <c r="DE13" s="591"/>
      <c r="DF13" s="591"/>
      <c r="DG13" s="591"/>
      <c r="DH13" s="591"/>
      <c r="DI13" s="591"/>
      <c r="DJ13" s="591"/>
      <c r="DK13" s="591"/>
      <c r="DL13" s="591"/>
      <c r="DM13" s="591"/>
      <c r="DN13" s="591"/>
      <c r="DO13" s="591"/>
      <c r="DP13" s="592"/>
      <c r="DQ13" s="596">
        <v>1289297</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158207</v>
      </c>
      <c r="BH14" s="591"/>
      <c r="BI14" s="591"/>
      <c r="BJ14" s="591"/>
      <c r="BK14" s="591"/>
      <c r="BL14" s="591"/>
      <c r="BM14" s="591"/>
      <c r="BN14" s="592"/>
      <c r="BO14" s="643">
        <v>1.6</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833827</v>
      </c>
      <c r="CS14" s="591"/>
      <c r="CT14" s="591"/>
      <c r="CU14" s="591"/>
      <c r="CV14" s="591"/>
      <c r="CW14" s="591"/>
      <c r="CX14" s="591"/>
      <c r="CY14" s="592"/>
      <c r="CZ14" s="643">
        <v>3.7</v>
      </c>
      <c r="DA14" s="643"/>
      <c r="DB14" s="643"/>
      <c r="DC14" s="643"/>
      <c r="DD14" s="596">
        <v>112912</v>
      </c>
      <c r="DE14" s="591"/>
      <c r="DF14" s="591"/>
      <c r="DG14" s="591"/>
      <c r="DH14" s="591"/>
      <c r="DI14" s="591"/>
      <c r="DJ14" s="591"/>
      <c r="DK14" s="591"/>
      <c r="DL14" s="591"/>
      <c r="DM14" s="591"/>
      <c r="DN14" s="591"/>
      <c r="DO14" s="591"/>
      <c r="DP14" s="592"/>
      <c r="DQ14" s="596">
        <v>608715</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22070</v>
      </c>
      <c r="S15" s="591"/>
      <c r="T15" s="591"/>
      <c r="U15" s="591"/>
      <c r="V15" s="591"/>
      <c r="W15" s="591"/>
      <c r="X15" s="591"/>
      <c r="Y15" s="592"/>
      <c r="Z15" s="643">
        <v>0.1</v>
      </c>
      <c r="AA15" s="643"/>
      <c r="AB15" s="643"/>
      <c r="AC15" s="643"/>
      <c r="AD15" s="644">
        <v>22070</v>
      </c>
      <c r="AE15" s="644"/>
      <c r="AF15" s="644"/>
      <c r="AG15" s="644"/>
      <c r="AH15" s="644"/>
      <c r="AI15" s="644"/>
      <c r="AJ15" s="644"/>
      <c r="AK15" s="644"/>
      <c r="AL15" s="613">
        <v>0.2</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449791</v>
      </c>
      <c r="BH15" s="591"/>
      <c r="BI15" s="591"/>
      <c r="BJ15" s="591"/>
      <c r="BK15" s="591"/>
      <c r="BL15" s="591"/>
      <c r="BM15" s="591"/>
      <c r="BN15" s="592"/>
      <c r="BO15" s="643">
        <v>4.5999999999999996</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2218167</v>
      </c>
      <c r="CS15" s="591"/>
      <c r="CT15" s="591"/>
      <c r="CU15" s="591"/>
      <c r="CV15" s="591"/>
      <c r="CW15" s="591"/>
      <c r="CX15" s="591"/>
      <c r="CY15" s="592"/>
      <c r="CZ15" s="643">
        <v>9.9</v>
      </c>
      <c r="DA15" s="643"/>
      <c r="DB15" s="643"/>
      <c r="DC15" s="643"/>
      <c r="DD15" s="596">
        <v>354938</v>
      </c>
      <c r="DE15" s="591"/>
      <c r="DF15" s="591"/>
      <c r="DG15" s="591"/>
      <c r="DH15" s="591"/>
      <c r="DI15" s="591"/>
      <c r="DJ15" s="591"/>
      <c r="DK15" s="591"/>
      <c r="DL15" s="591"/>
      <c r="DM15" s="591"/>
      <c r="DN15" s="591"/>
      <c r="DO15" s="591"/>
      <c r="DP15" s="592"/>
      <c r="DQ15" s="596">
        <v>1876098</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2514305</v>
      </c>
      <c r="S16" s="591"/>
      <c r="T16" s="591"/>
      <c r="U16" s="591"/>
      <c r="V16" s="591"/>
      <c r="W16" s="591"/>
      <c r="X16" s="591"/>
      <c r="Y16" s="592"/>
      <c r="Z16" s="643">
        <v>10.9</v>
      </c>
      <c r="AA16" s="643"/>
      <c r="AB16" s="643"/>
      <c r="AC16" s="643"/>
      <c r="AD16" s="644">
        <v>1531458</v>
      </c>
      <c r="AE16" s="644"/>
      <c r="AF16" s="644"/>
      <c r="AG16" s="644"/>
      <c r="AH16" s="644"/>
      <c r="AI16" s="644"/>
      <c r="AJ16" s="644"/>
      <c r="AK16" s="644"/>
      <c r="AL16" s="613">
        <v>12.1</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727</v>
      </c>
      <c r="CS16" s="591"/>
      <c r="CT16" s="591"/>
      <c r="CU16" s="591"/>
      <c r="CV16" s="591"/>
      <c r="CW16" s="591"/>
      <c r="CX16" s="591"/>
      <c r="CY16" s="592"/>
      <c r="CZ16" s="643">
        <v>0</v>
      </c>
      <c r="DA16" s="643"/>
      <c r="DB16" s="643"/>
      <c r="DC16" s="643"/>
      <c r="DD16" s="596" t="s">
        <v>111</v>
      </c>
      <c r="DE16" s="591"/>
      <c r="DF16" s="591"/>
      <c r="DG16" s="591"/>
      <c r="DH16" s="591"/>
      <c r="DI16" s="591"/>
      <c r="DJ16" s="591"/>
      <c r="DK16" s="591"/>
      <c r="DL16" s="591"/>
      <c r="DM16" s="591"/>
      <c r="DN16" s="591"/>
      <c r="DO16" s="591"/>
      <c r="DP16" s="592"/>
      <c r="DQ16" s="596">
        <v>727</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1531458</v>
      </c>
      <c r="S17" s="591"/>
      <c r="T17" s="591"/>
      <c r="U17" s="591"/>
      <c r="V17" s="591"/>
      <c r="W17" s="591"/>
      <c r="X17" s="591"/>
      <c r="Y17" s="592"/>
      <c r="Z17" s="643">
        <v>6.6</v>
      </c>
      <c r="AA17" s="643"/>
      <c r="AB17" s="643"/>
      <c r="AC17" s="643"/>
      <c r="AD17" s="644">
        <v>1531458</v>
      </c>
      <c r="AE17" s="644"/>
      <c r="AF17" s="644"/>
      <c r="AG17" s="644"/>
      <c r="AH17" s="644"/>
      <c r="AI17" s="644"/>
      <c r="AJ17" s="644"/>
      <c r="AK17" s="644"/>
      <c r="AL17" s="613">
        <v>12.1</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2239906</v>
      </c>
      <c r="CS17" s="591"/>
      <c r="CT17" s="591"/>
      <c r="CU17" s="591"/>
      <c r="CV17" s="591"/>
      <c r="CW17" s="591"/>
      <c r="CX17" s="591"/>
      <c r="CY17" s="592"/>
      <c r="CZ17" s="643">
        <v>10</v>
      </c>
      <c r="DA17" s="643"/>
      <c r="DB17" s="643"/>
      <c r="DC17" s="643"/>
      <c r="DD17" s="596" t="s">
        <v>111</v>
      </c>
      <c r="DE17" s="591"/>
      <c r="DF17" s="591"/>
      <c r="DG17" s="591"/>
      <c r="DH17" s="591"/>
      <c r="DI17" s="591"/>
      <c r="DJ17" s="591"/>
      <c r="DK17" s="591"/>
      <c r="DL17" s="591"/>
      <c r="DM17" s="591"/>
      <c r="DN17" s="591"/>
      <c r="DO17" s="591"/>
      <c r="DP17" s="592"/>
      <c r="DQ17" s="596">
        <v>2207792</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982847</v>
      </c>
      <c r="S18" s="591"/>
      <c r="T18" s="591"/>
      <c r="U18" s="591"/>
      <c r="V18" s="591"/>
      <c r="W18" s="591"/>
      <c r="X18" s="591"/>
      <c r="Y18" s="592"/>
      <c r="Z18" s="643">
        <v>4.2</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13564091</v>
      </c>
      <c r="S20" s="591"/>
      <c r="T20" s="591"/>
      <c r="U20" s="591"/>
      <c r="V20" s="591"/>
      <c r="W20" s="591"/>
      <c r="X20" s="591"/>
      <c r="Y20" s="592"/>
      <c r="Z20" s="643">
        <v>58.6</v>
      </c>
      <c r="AA20" s="643"/>
      <c r="AB20" s="643"/>
      <c r="AC20" s="643"/>
      <c r="AD20" s="644">
        <v>12581244</v>
      </c>
      <c r="AE20" s="644"/>
      <c r="AF20" s="644"/>
      <c r="AG20" s="644"/>
      <c r="AH20" s="644"/>
      <c r="AI20" s="644"/>
      <c r="AJ20" s="644"/>
      <c r="AK20" s="644"/>
      <c r="AL20" s="613">
        <v>99.6</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22367371</v>
      </c>
      <c r="CS20" s="591"/>
      <c r="CT20" s="591"/>
      <c r="CU20" s="591"/>
      <c r="CV20" s="591"/>
      <c r="CW20" s="591"/>
      <c r="CX20" s="591"/>
      <c r="CY20" s="592"/>
      <c r="CZ20" s="643">
        <v>100</v>
      </c>
      <c r="DA20" s="643"/>
      <c r="DB20" s="643"/>
      <c r="DC20" s="643"/>
      <c r="DD20" s="596">
        <v>2381118</v>
      </c>
      <c r="DE20" s="591"/>
      <c r="DF20" s="591"/>
      <c r="DG20" s="591"/>
      <c r="DH20" s="591"/>
      <c r="DI20" s="591"/>
      <c r="DJ20" s="591"/>
      <c r="DK20" s="591"/>
      <c r="DL20" s="591"/>
      <c r="DM20" s="591"/>
      <c r="DN20" s="591"/>
      <c r="DO20" s="591"/>
      <c r="DP20" s="592"/>
      <c r="DQ20" s="596">
        <v>15328577</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13691</v>
      </c>
      <c r="S21" s="591"/>
      <c r="T21" s="591"/>
      <c r="U21" s="591"/>
      <c r="V21" s="591"/>
      <c r="W21" s="591"/>
      <c r="X21" s="591"/>
      <c r="Y21" s="592"/>
      <c r="Z21" s="643">
        <v>0.1</v>
      </c>
      <c r="AA21" s="643"/>
      <c r="AB21" s="643"/>
      <c r="AC21" s="643"/>
      <c r="AD21" s="644">
        <v>13691</v>
      </c>
      <c r="AE21" s="644"/>
      <c r="AF21" s="644"/>
      <c r="AG21" s="644"/>
      <c r="AH21" s="644"/>
      <c r="AI21" s="644"/>
      <c r="AJ21" s="644"/>
      <c r="AK21" s="644"/>
      <c r="AL21" s="613">
        <v>0.1</v>
      </c>
      <c r="AM21" s="645"/>
      <c r="AN21" s="645"/>
      <c r="AO21" s="646"/>
      <c r="AP21" s="681" t="s">
        <v>260</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346483</v>
      </c>
      <c r="S22" s="591"/>
      <c r="T22" s="591"/>
      <c r="U22" s="591"/>
      <c r="V22" s="591"/>
      <c r="W22" s="591"/>
      <c r="X22" s="591"/>
      <c r="Y22" s="592"/>
      <c r="Z22" s="643">
        <v>1.5</v>
      </c>
      <c r="AA22" s="643"/>
      <c r="AB22" s="643"/>
      <c r="AC22" s="643"/>
      <c r="AD22" s="644" t="s">
        <v>111</v>
      </c>
      <c r="AE22" s="644"/>
      <c r="AF22" s="644"/>
      <c r="AG22" s="644"/>
      <c r="AH22" s="644"/>
      <c r="AI22" s="644"/>
      <c r="AJ22" s="644"/>
      <c r="AK22" s="644"/>
      <c r="AL22" s="613" t="s">
        <v>111</v>
      </c>
      <c r="AM22" s="645"/>
      <c r="AN22" s="645"/>
      <c r="AO22" s="646"/>
      <c r="AP22" s="681" t="s">
        <v>262</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398113</v>
      </c>
      <c r="S23" s="591"/>
      <c r="T23" s="591"/>
      <c r="U23" s="591"/>
      <c r="V23" s="591"/>
      <c r="W23" s="591"/>
      <c r="X23" s="591"/>
      <c r="Y23" s="592"/>
      <c r="Z23" s="643">
        <v>1.7</v>
      </c>
      <c r="AA23" s="643"/>
      <c r="AB23" s="643"/>
      <c r="AC23" s="643"/>
      <c r="AD23" s="644">
        <v>32507</v>
      </c>
      <c r="AE23" s="644"/>
      <c r="AF23" s="644"/>
      <c r="AG23" s="644"/>
      <c r="AH23" s="644"/>
      <c r="AI23" s="644"/>
      <c r="AJ23" s="644"/>
      <c r="AK23" s="644"/>
      <c r="AL23" s="613">
        <v>0.3</v>
      </c>
      <c r="AM23" s="645"/>
      <c r="AN23" s="645"/>
      <c r="AO23" s="646"/>
      <c r="AP23" s="681" t="s">
        <v>265</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214168</v>
      </c>
      <c r="S24" s="591"/>
      <c r="T24" s="591"/>
      <c r="U24" s="591"/>
      <c r="V24" s="591"/>
      <c r="W24" s="591"/>
      <c r="X24" s="591"/>
      <c r="Y24" s="592"/>
      <c r="Z24" s="643">
        <v>0.9</v>
      </c>
      <c r="AA24" s="643"/>
      <c r="AB24" s="643"/>
      <c r="AC24" s="643"/>
      <c r="AD24" s="644" t="s">
        <v>111</v>
      </c>
      <c r="AE24" s="644"/>
      <c r="AF24" s="644"/>
      <c r="AG24" s="644"/>
      <c r="AH24" s="644"/>
      <c r="AI24" s="644"/>
      <c r="AJ24" s="644"/>
      <c r="AK24" s="644"/>
      <c r="AL24" s="613" t="s">
        <v>111</v>
      </c>
      <c r="AM24" s="645"/>
      <c r="AN24" s="645"/>
      <c r="AO24" s="646"/>
      <c r="AP24" s="681" t="s">
        <v>272</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11973470</v>
      </c>
      <c r="CS24" s="641"/>
      <c r="CT24" s="641"/>
      <c r="CU24" s="641"/>
      <c r="CV24" s="641"/>
      <c r="CW24" s="641"/>
      <c r="CX24" s="641"/>
      <c r="CY24" s="688"/>
      <c r="CZ24" s="692">
        <v>53.5</v>
      </c>
      <c r="DA24" s="693"/>
      <c r="DB24" s="693"/>
      <c r="DC24" s="694"/>
      <c r="DD24" s="687">
        <v>8066591</v>
      </c>
      <c r="DE24" s="641"/>
      <c r="DF24" s="641"/>
      <c r="DG24" s="641"/>
      <c r="DH24" s="641"/>
      <c r="DI24" s="641"/>
      <c r="DJ24" s="641"/>
      <c r="DK24" s="688"/>
      <c r="DL24" s="687">
        <v>8008111</v>
      </c>
      <c r="DM24" s="641"/>
      <c r="DN24" s="641"/>
      <c r="DO24" s="641"/>
      <c r="DP24" s="641"/>
      <c r="DQ24" s="641"/>
      <c r="DR24" s="641"/>
      <c r="DS24" s="641"/>
      <c r="DT24" s="641"/>
      <c r="DU24" s="641"/>
      <c r="DV24" s="688"/>
      <c r="DW24" s="689">
        <v>58.5</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3201157</v>
      </c>
      <c r="S25" s="591"/>
      <c r="T25" s="591"/>
      <c r="U25" s="591"/>
      <c r="V25" s="591"/>
      <c r="W25" s="591"/>
      <c r="X25" s="591"/>
      <c r="Y25" s="592"/>
      <c r="Z25" s="643">
        <v>13.8</v>
      </c>
      <c r="AA25" s="643"/>
      <c r="AB25" s="643"/>
      <c r="AC25" s="643"/>
      <c r="AD25" s="644" t="s">
        <v>111</v>
      </c>
      <c r="AE25" s="644"/>
      <c r="AF25" s="644"/>
      <c r="AG25" s="644"/>
      <c r="AH25" s="644"/>
      <c r="AI25" s="644"/>
      <c r="AJ25" s="644"/>
      <c r="AK25" s="644"/>
      <c r="AL25" s="613" t="s">
        <v>111</v>
      </c>
      <c r="AM25" s="645"/>
      <c r="AN25" s="645"/>
      <c r="AO25" s="646"/>
      <c r="AP25" s="681" t="s">
        <v>275</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4674286</v>
      </c>
      <c r="CS25" s="609"/>
      <c r="CT25" s="609"/>
      <c r="CU25" s="609"/>
      <c r="CV25" s="609"/>
      <c r="CW25" s="609"/>
      <c r="CX25" s="609"/>
      <c r="CY25" s="610"/>
      <c r="CZ25" s="593">
        <v>20.9</v>
      </c>
      <c r="DA25" s="611"/>
      <c r="DB25" s="611"/>
      <c r="DC25" s="612"/>
      <c r="DD25" s="596">
        <v>4358518</v>
      </c>
      <c r="DE25" s="609"/>
      <c r="DF25" s="609"/>
      <c r="DG25" s="609"/>
      <c r="DH25" s="609"/>
      <c r="DI25" s="609"/>
      <c r="DJ25" s="609"/>
      <c r="DK25" s="610"/>
      <c r="DL25" s="596">
        <v>4301041</v>
      </c>
      <c r="DM25" s="609"/>
      <c r="DN25" s="609"/>
      <c r="DO25" s="609"/>
      <c r="DP25" s="609"/>
      <c r="DQ25" s="609"/>
      <c r="DR25" s="609"/>
      <c r="DS25" s="609"/>
      <c r="DT25" s="609"/>
      <c r="DU25" s="609"/>
      <c r="DV25" s="610"/>
      <c r="DW25" s="613">
        <v>31.4</v>
      </c>
      <c r="DX25" s="614"/>
      <c r="DY25" s="614"/>
      <c r="DZ25" s="614"/>
      <c r="EA25" s="614"/>
      <c r="EB25" s="614"/>
      <c r="EC25" s="615"/>
    </row>
    <row r="26" spans="2:133" ht="11.25" customHeight="1">
      <c r="B26" s="684" t="s">
        <v>277</v>
      </c>
      <c r="C26" s="685"/>
      <c r="D26" s="685"/>
      <c r="E26" s="685"/>
      <c r="F26" s="685"/>
      <c r="G26" s="685"/>
      <c r="H26" s="685"/>
      <c r="I26" s="685"/>
      <c r="J26" s="685"/>
      <c r="K26" s="685"/>
      <c r="L26" s="685"/>
      <c r="M26" s="685"/>
      <c r="N26" s="685"/>
      <c r="O26" s="685"/>
      <c r="P26" s="685"/>
      <c r="Q26" s="686"/>
      <c r="R26" s="590">
        <v>1370</v>
      </c>
      <c r="S26" s="591"/>
      <c r="T26" s="591"/>
      <c r="U26" s="591"/>
      <c r="V26" s="591"/>
      <c r="W26" s="591"/>
      <c r="X26" s="591"/>
      <c r="Y26" s="592"/>
      <c r="Z26" s="643">
        <v>0</v>
      </c>
      <c r="AA26" s="643"/>
      <c r="AB26" s="643"/>
      <c r="AC26" s="643"/>
      <c r="AD26" s="644">
        <v>1370</v>
      </c>
      <c r="AE26" s="644"/>
      <c r="AF26" s="644"/>
      <c r="AG26" s="644"/>
      <c r="AH26" s="644"/>
      <c r="AI26" s="644"/>
      <c r="AJ26" s="644"/>
      <c r="AK26" s="644"/>
      <c r="AL26" s="613">
        <v>0</v>
      </c>
      <c r="AM26" s="645"/>
      <c r="AN26" s="645"/>
      <c r="AO26" s="646"/>
      <c r="AP26" s="681" t="s">
        <v>278</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2776284</v>
      </c>
      <c r="CS26" s="591"/>
      <c r="CT26" s="591"/>
      <c r="CU26" s="591"/>
      <c r="CV26" s="591"/>
      <c r="CW26" s="591"/>
      <c r="CX26" s="591"/>
      <c r="CY26" s="592"/>
      <c r="CZ26" s="593">
        <v>12.4</v>
      </c>
      <c r="DA26" s="611"/>
      <c r="DB26" s="611"/>
      <c r="DC26" s="612"/>
      <c r="DD26" s="596">
        <v>2525023</v>
      </c>
      <c r="DE26" s="591"/>
      <c r="DF26" s="591"/>
      <c r="DG26" s="591"/>
      <c r="DH26" s="591"/>
      <c r="DI26" s="591"/>
      <c r="DJ26" s="591"/>
      <c r="DK26" s="592"/>
      <c r="DL26" s="596" t="s">
        <v>216</v>
      </c>
      <c r="DM26" s="591"/>
      <c r="DN26" s="591"/>
      <c r="DO26" s="591"/>
      <c r="DP26" s="591"/>
      <c r="DQ26" s="591"/>
      <c r="DR26" s="591"/>
      <c r="DS26" s="591"/>
      <c r="DT26" s="591"/>
      <c r="DU26" s="591"/>
      <c r="DV26" s="592"/>
      <c r="DW26" s="613" t="s">
        <v>216</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1544181</v>
      </c>
      <c r="S27" s="591"/>
      <c r="T27" s="591"/>
      <c r="U27" s="591"/>
      <c r="V27" s="591"/>
      <c r="W27" s="591"/>
      <c r="X27" s="591"/>
      <c r="Y27" s="592"/>
      <c r="Z27" s="643">
        <v>6.7</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9687438</v>
      </c>
      <c r="BH27" s="591"/>
      <c r="BI27" s="591"/>
      <c r="BJ27" s="591"/>
      <c r="BK27" s="591"/>
      <c r="BL27" s="591"/>
      <c r="BM27" s="591"/>
      <c r="BN27" s="592"/>
      <c r="BO27" s="643">
        <v>100</v>
      </c>
      <c r="BP27" s="643"/>
      <c r="BQ27" s="643"/>
      <c r="BR27" s="643"/>
      <c r="BS27" s="596">
        <v>161788</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5059278</v>
      </c>
      <c r="CS27" s="609"/>
      <c r="CT27" s="609"/>
      <c r="CU27" s="609"/>
      <c r="CV27" s="609"/>
      <c r="CW27" s="609"/>
      <c r="CX27" s="609"/>
      <c r="CY27" s="610"/>
      <c r="CZ27" s="593">
        <v>22.6</v>
      </c>
      <c r="DA27" s="611"/>
      <c r="DB27" s="611"/>
      <c r="DC27" s="612"/>
      <c r="DD27" s="596">
        <v>1500281</v>
      </c>
      <c r="DE27" s="609"/>
      <c r="DF27" s="609"/>
      <c r="DG27" s="609"/>
      <c r="DH27" s="609"/>
      <c r="DI27" s="609"/>
      <c r="DJ27" s="609"/>
      <c r="DK27" s="610"/>
      <c r="DL27" s="596">
        <v>1499381</v>
      </c>
      <c r="DM27" s="609"/>
      <c r="DN27" s="609"/>
      <c r="DO27" s="609"/>
      <c r="DP27" s="609"/>
      <c r="DQ27" s="609"/>
      <c r="DR27" s="609"/>
      <c r="DS27" s="609"/>
      <c r="DT27" s="609"/>
      <c r="DU27" s="609"/>
      <c r="DV27" s="610"/>
      <c r="DW27" s="613">
        <v>11</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85609</v>
      </c>
      <c r="S28" s="591"/>
      <c r="T28" s="591"/>
      <c r="U28" s="591"/>
      <c r="V28" s="591"/>
      <c r="W28" s="591"/>
      <c r="X28" s="591"/>
      <c r="Y28" s="592"/>
      <c r="Z28" s="643">
        <v>0.4</v>
      </c>
      <c r="AA28" s="643"/>
      <c r="AB28" s="643"/>
      <c r="AC28" s="643"/>
      <c r="AD28" s="644">
        <v>5619</v>
      </c>
      <c r="AE28" s="644"/>
      <c r="AF28" s="644"/>
      <c r="AG28" s="644"/>
      <c r="AH28" s="644"/>
      <c r="AI28" s="644"/>
      <c r="AJ28" s="644"/>
      <c r="AK28" s="644"/>
      <c r="AL28" s="613">
        <v>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2239906</v>
      </c>
      <c r="CS28" s="591"/>
      <c r="CT28" s="591"/>
      <c r="CU28" s="591"/>
      <c r="CV28" s="591"/>
      <c r="CW28" s="591"/>
      <c r="CX28" s="591"/>
      <c r="CY28" s="592"/>
      <c r="CZ28" s="593">
        <v>10</v>
      </c>
      <c r="DA28" s="611"/>
      <c r="DB28" s="611"/>
      <c r="DC28" s="612"/>
      <c r="DD28" s="596">
        <v>2207792</v>
      </c>
      <c r="DE28" s="591"/>
      <c r="DF28" s="591"/>
      <c r="DG28" s="591"/>
      <c r="DH28" s="591"/>
      <c r="DI28" s="591"/>
      <c r="DJ28" s="591"/>
      <c r="DK28" s="592"/>
      <c r="DL28" s="596">
        <v>2207689</v>
      </c>
      <c r="DM28" s="591"/>
      <c r="DN28" s="591"/>
      <c r="DO28" s="591"/>
      <c r="DP28" s="591"/>
      <c r="DQ28" s="591"/>
      <c r="DR28" s="591"/>
      <c r="DS28" s="591"/>
      <c r="DT28" s="591"/>
      <c r="DU28" s="591"/>
      <c r="DV28" s="592"/>
      <c r="DW28" s="613">
        <v>16.100000000000001</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43767</v>
      </c>
      <c r="S29" s="591"/>
      <c r="T29" s="591"/>
      <c r="U29" s="591"/>
      <c r="V29" s="591"/>
      <c r="W29" s="591"/>
      <c r="X29" s="591"/>
      <c r="Y29" s="592"/>
      <c r="Z29" s="643">
        <v>0.2</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2239296</v>
      </c>
      <c r="CS29" s="609"/>
      <c r="CT29" s="609"/>
      <c r="CU29" s="609"/>
      <c r="CV29" s="609"/>
      <c r="CW29" s="609"/>
      <c r="CX29" s="609"/>
      <c r="CY29" s="610"/>
      <c r="CZ29" s="593">
        <v>10</v>
      </c>
      <c r="DA29" s="611"/>
      <c r="DB29" s="611"/>
      <c r="DC29" s="612"/>
      <c r="DD29" s="596">
        <v>2207182</v>
      </c>
      <c r="DE29" s="609"/>
      <c r="DF29" s="609"/>
      <c r="DG29" s="609"/>
      <c r="DH29" s="609"/>
      <c r="DI29" s="609"/>
      <c r="DJ29" s="609"/>
      <c r="DK29" s="610"/>
      <c r="DL29" s="596">
        <v>2207079</v>
      </c>
      <c r="DM29" s="609"/>
      <c r="DN29" s="609"/>
      <c r="DO29" s="609"/>
      <c r="DP29" s="609"/>
      <c r="DQ29" s="609"/>
      <c r="DR29" s="609"/>
      <c r="DS29" s="609"/>
      <c r="DT29" s="609"/>
      <c r="DU29" s="609"/>
      <c r="DV29" s="610"/>
      <c r="DW29" s="613">
        <v>16.100000000000001</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408939</v>
      </c>
      <c r="S30" s="591"/>
      <c r="T30" s="591"/>
      <c r="U30" s="591"/>
      <c r="V30" s="591"/>
      <c r="W30" s="591"/>
      <c r="X30" s="591"/>
      <c r="Y30" s="592"/>
      <c r="Z30" s="643">
        <v>1.8</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98.8</v>
      </c>
      <c r="BH30" s="657"/>
      <c r="BI30" s="657"/>
      <c r="BJ30" s="657"/>
      <c r="BK30" s="657"/>
      <c r="BL30" s="657"/>
      <c r="BM30" s="658">
        <v>95.5</v>
      </c>
      <c r="BN30" s="657"/>
      <c r="BO30" s="657"/>
      <c r="BP30" s="657"/>
      <c r="BQ30" s="659"/>
      <c r="BR30" s="656">
        <v>98.8</v>
      </c>
      <c r="BS30" s="657"/>
      <c r="BT30" s="657"/>
      <c r="BU30" s="657"/>
      <c r="BV30" s="657"/>
      <c r="BW30" s="657"/>
      <c r="BX30" s="658">
        <v>95.5</v>
      </c>
      <c r="BY30" s="657"/>
      <c r="BZ30" s="657"/>
      <c r="CA30" s="657"/>
      <c r="CB30" s="659"/>
      <c r="CD30" s="662"/>
      <c r="CE30" s="663"/>
      <c r="CF30" s="627" t="s">
        <v>292</v>
      </c>
      <c r="CG30" s="624"/>
      <c r="CH30" s="624"/>
      <c r="CI30" s="624"/>
      <c r="CJ30" s="624"/>
      <c r="CK30" s="624"/>
      <c r="CL30" s="624"/>
      <c r="CM30" s="624"/>
      <c r="CN30" s="624"/>
      <c r="CO30" s="624"/>
      <c r="CP30" s="624"/>
      <c r="CQ30" s="625"/>
      <c r="CR30" s="590">
        <v>2048545</v>
      </c>
      <c r="CS30" s="591"/>
      <c r="CT30" s="591"/>
      <c r="CU30" s="591"/>
      <c r="CV30" s="591"/>
      <c r="CW30" s="591"/>
      <c r="CX30" s="591"/>
      <c r="CY30" s="592"/>
      <c r="CZ30" s="593">
        <v>9.1999999999999993</v>
      </c>
      <c r="DA30" s="611"/>
      <c r="DB30" s="611"/>
      <c r="DC30" s="612"/>
      <c r="DD30" s="596">
        <v>2016431</v>
      </c>
      <c r="DE30" s="591"/>
      <c r="DF30" s="591"/>
      <c r="DG30" s="591"/>
      <c r="DH30" s="591"/>
      <c r="DI30" s="591"/>
      <c r="DJ30" s="591"/>
      <c r="DK30" s="592"/>
      <c r="DL30" s="596">
        <v>2016328</v>
      </c>
      <c r="DM30" s="591"/>
      <c r="DN30" s="591"/>
      <c r="DO30" s="591"/>
      <c r="DP30" s="591"/>
      <c r="DQ30" s="591"/>
      <c r="DR30" s="591"/>
      <c r="DS30" s="591"/>
      <c r="DT30" s="591"/>
      <c r="DU30" s="591"/>
      <c r="DV30" s="592"/>
      <c r="DW30" s="613">
        <v>14.7</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985191</v>
      </c>
      <c r="S31" s="591"/>
      <c r="T31" s="591"/>
      <c r="U31" s="591"/>
      <c r="V31" s="591"/>
      <c r="W31" s="591"/>
      <c r="X31" s="591"/>
      <c r="Y31" s="592"/>
      <c r="Z31" s="643">
        <v>4.3</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98.6</v>
      </c>
      <c r="BH31" s="609"/>
      <c r="BI31" s="609"/>
      <c r="BJ31" s="609"/>
      <c r="BK31" s="609"/>
      <c r="BL31" s="609"/>
      <c r="BM31" s="645">
        <v>95.1</v>
      </c>
      <c r="BN31" s="655"/>
      <c r="BO31" s="655"/>
      <c r="BP31" s="655"/>
      <c r="BQ31" s="619"/>
      <c r="BR31" s="654">
        <v>98.6</v>
      </c>
      <c r="BS31" s="609"/>
      <c r="BT31" s="609"/>
      <c r="BU31" s="609"/>
      <c r="BV31" s="609"/>
      <c r="BW31" s="609"/>
      <c r="BX31" s="645">
        <v>95.3</v>
      </c>
      <c r="BY31" s="655"/>
      <c r="BZ31" s="655"/>
      <c r="CA31" s="655"/>
      <c r="CB31" s="619"/>
      <c r="CD31" s="662"/>
      <c r="CE31" s="663"/>
      <c r="CF31" s="627" t="s">
        <v>296</v>
      </c>
      <c r="CG31" s="624"/>
      <c r="CH31" s="624"/>
      <c r="CI31" s="624"/>
      <c r="CJ31" s="624"/>
      <c r="CK31" s="624"/>
      <c r="CL31" s="624"/>
      <c r="CM31" s="624"/>
      <c r="CN31" s="624"/>
      <c r="CO31" s="624"/>
      <c r="CP31" s="624"/>
      <c r="CQ31" s="625"/>
      <c r="CR31" s="590">
        <v>190751</v>
      </c>
      <c r="CS31" s="609"/>
      <c r="CT31" s="609"/>
      <c r="CU31" s="609"/>
      <c r="CV31" s="609"/>
      <c r="CW31" s="609"/>
      <c r="CX31" s="609"/>
      <c r="CY31" s="610"/>
      <c r="CZ31" s="593">
        <v>0.9</v>
      </c>
      <c r="DA31" s="611"/>
      <c r="DB31" s="611"/>
      <c r="DC31" s="612"/>
      <c r="DD31" s="596">
        <v>190751</v>
      </c>
      <c r="DE31" s="609"/>
      <c r="DF31" s="609"/>
      <c r="DG31" s="609"/>
      <c r="DH31" s="609"/>
      <c r="DI31" s="609"/>
      <c r="DJ31" s="609"/>
      <c r="DK31" s="610"/>
      <c r="DL31" s="596">
        <v>190751</v>
      </c>
      <c r="DM31" s="609"/>
      <c r="DN31" s="609"/>
      <c r="DO31" s="609"/>
      <c r="DP31" s="609"/>
      <c r="DQ31" s="609"/>
      <c r="DR31" s="609"/>
      <c r="DS31" s="609"/>
      <c r="DT31" s="609"/>
      <c r="DU31" s="609"/>
      <c r="DV31" s="610"/>
      <c r="DW31" s="613">
        <v>1.4</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303196</v>
      </c>
      <c r="S32" s="591"/>
      <c r="T32" s="591"/>
      <c r="U32" s="591"/>
      <c r="V32" s="591"/>
      <c r="W32" s="591"/>
      <c r="X32" s="591"/>
      <c r="Y32" s="592"/>
      <c r="Z32" s="643">
        <v>1.3</v>
      </c>
      <c r="AA32" s="643"/>
      <c r="AB32" s="643"/>
      <c r="AC32" s="643"/>
      <c r="AD32" s="644">
        <v>1238</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98.9</v>
      </c>
      <c r="BH32" s="575"/>
      <c r="BI32" s="575"/>
      <c r="BJ32" s="575"/>
      <c r="BK32" s="575"/>
      <c r="BL32" s="575"/>
      <c r="BM32" s="638">
        <v>95.6</v>
      </c>
      <c r="BN32" s="575"/>
      <c r="BO32" s="575"/>
      <c r="BP32" s="575"/>
      <c r="BQ32" s="632"/>
      <c r="BR32" s="653">
        <v>98.9</v>
      </c>
      <c r="BS32" s="575"/>
      <c r="BT32" s="575"/>
      <c r="BU32" s="575"/>
      <c r="BV32" s="575"/>
      <c r="BW32" s="575"/>
      <c r="BX32" s="638">
        <v>95.5</v>
      </c>
      <c r="BY32" s="575"/>
      <c r="BZ32" s="575"/>
      <c r="CA32" s="575"/>
      <c r="CB32" s="632"/>
      <c r="CD32" s="664"/>
      <c r="CE32" s="665"/>
      <c r="CF32" s="627" t="s">
        <v>299</v>
      </c>
      <c r="CG32" s="624"/>
      <c r="CH32" s="624"/>
      <c r="CI32" s="624"/>
      <c r="CJ32" s="624"/>
      <c r="CK32" s="624"/>
      <c r="CL32" s="624"/>
      <c r="CM32" s="624"/>
      <c r="CN32" s="624"/>
      <c r="CO32" s="624"/>
      <c r="CP32" s="624"/>
      <c r="CQ32" s="625"/>
      <c r="CR32" s="590">
        <v>610</v>
      </c>
      <c r="CS32" s="591"/>
      <c r="CT32" s="591"/>
      <c r="CU32" s="591"/>
      <c r="CV32" s="591"/>
      <c r="CW32" s="591"/>
      <c r="CX32" s="591"/>
      <c r="CY32" s="592"/>
      <c r="CZ32" s="593">
        <v>0</v>
      </c>
      <c r="DA32" s="611"/>
      <c r="DB32" s="611"/>
      <c r="DC32" s="612"/>
      <c r="DD32" s="596">
        <v>610</v>
      </c>
      <c r="DE32" s="591"/>
      <c r="DF32" s="591"/>
      <c r="DG32" s="591"/>
      <c r="DH32" s="591"/>
      <c r="DI32" s="591"/>
      <c r="DJ32" s="591"/>
      <c r="DK32" s="592"/>
      <c r="DL32" s="596">
        <v>610</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2048700</v>
      </c>
      <c r="S33" s="591"/>
      <c r="T33" s="591"/>
      <c r="U33" s="591"/>
      <c r="V33" s="591"/>
      <c r="W33" s="591"/>
      <c r="X33" s="591"/>
      <c r="Y33" s="592"/>
      <c r="Z33" s="643">
        <v>8.8000000000000007</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8012056</v>
      </c>
      <c r="CS33" s="609"/>
      <c r="CT33" s="609"/>
      <c r="CU33" s="609"/>
      <c r="CV33" s="609"/>
      <c r="CW33" s="609"/>
      <c r="CX33" s="609"/>
      <c r="CY33" s="610"/>
      <c r="CZ33" s="593">
        <v>35.799999999999997</v>
      </c>
      <c r="DA33" s="611"/>
      <c r="DB33" s="611"/>
      <c r="DC33" s="612"/>
      <c r="DD33" s="596">
        <v>6412409</v>
      </c>
      <c r="DE33" s="609"/>
      <c r="DF33" s="609"/>
      <c r="DG33" s="609"/>
      <c r="DH33" s="609"/>
      <c r="DI33" s="609"/>
      <c r="DJ33" s="609"/>
      <c r="DK33" s="610"/>
      <c r="DL33" s="596">
        <v>4325722</v>
      </c>
      <c r="DM33" s="609"/>
      <c r="DN33" s="609"/>
      <c r="DO33" s="609"/>
      <c r="DP33" s="609"/>
      <c r="DQ33" s="609"/>
      <c r="DR33" s="609"/>
      <c r="DS33" s="609"/>
      <c r="DT33" s="609"/>
      <c r="DU33" s="609"/>
      <c r="DV33" s="610"/>
      <c r="DW33" s="613">
        <v>31.6</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2470021</v>
      </c>
      <c r="CS34" s="591"/>
      <c r="CT34" s="591"/>
      <c r="CU34" s="591"/>
      <c r="CV34" s="591"/>
      <c r="CW34" s="591"/>
      <c r="CX34" s="591"/>
      <c r="CY34" s="592"/>
      <c r="CZ34" s="593">
        <v>11</v>
      </c>
      <c r="DA34" s="611"/>
      <c r="DB34" s="611"/>
      <c r="DC34" s="612"/>
      <c r="DD34" s="596">
        <v>1784092</v>
      </c>
      <c r="DE34" s="591"/>
      <c r="DF34" s="591"/>
      <c r="DG34" s="591"/>
      <c r="DH34" s="591"/>
      <c r="DI34" s="591"/>
      <c r="DJ34" s="591"/>
      <c r="DK34" s="592"/>
      <c r="DL34" s="596">
        <v>1087093</v>
      </c>
      <c r="DM34" s="591"/>
      <c r="DN34" s="591"/>
      <c r="DO34" s="591"/>
      <c r="DP34" s="591"/>
      <c r="DQ34" s="591"/>
      <c r="DR34" s="591"/>
      <c r="DS34" s="591"/>
      <c r="DT34" s="591"/>
      <c r="DU34" s="591"/>
      <c r="DV34" s="592"/>
      <c r="DW34" s="613">
        <v>7.9</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1042400</v>
      </c>
      <c r="S35" s="591"/>
      <c r="T35" s="591"/>
      <c r="U35" s="591"/>
      <c r="V35" s="591"/>
      <c r="W35" s="591"/>
      <c r="X35" s="591"/>
      <c r="Y35" s="592"/>
      <c r="Z35" s="643">
        <v>4.5</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3248190</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-73221</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181222</v>
      </c>
      <c r="CS35" s="609"/>
      <c r="CT35" s="609"/>
      <c r="CU35" s="609"/>
      <c r="CV35" s="609"/>
      <c r="CW35" s="609"/>
      <c r="CX35" s="609"/>
      <c r="CY35" s="610"/>
      <c r="CZ35" s="593">
        <v>0.8</v>
      </c>
      <c r="DA35" s="611"/>
      <c r="DB35" s="611"/>
      <c r="DC35" s="612"/>
      <c r="DD35" s="596">
        <v>139246</v>
      </c>
      <c r="DE35" s="609"/>
      <c r="DF35" s="609"/>
      <c r="DG35" s="609"/>
      <c r="DH35" s="609"/>
      <c r="DI35" s="609"/>
      <c r="DJ35" s="609"/>
      <c r="DK35" s="610"/>
      <c r="DL35" s="596">
        <v>139246</v>
      </c>
      <c r="DM35" s="609"/>
      <c r="DN35" s="609"/>
      <c r="DO35" s="609"/>
      <c r="DP35" s="609"/>
      <c r="DQ35" s="609"/>
      <c r="DR35" s="609"/>
      <c r="DS35" s="609"/>
      <c r="DT35" s="609"/>
      <c r="DU35" s="609"/>
      <c r="DV35" s="610"/>
      <c r="DW35" s="613">
        <v>1</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23158656</v>
      </c>
      <c r="S36" s="631"/>
      <c r="T36" s="631"/>
      <c r="U36" s="631"/>
      <c r="V36" s="631"/>
      <c r="W36" s="631"/>
      <c r="X36" s="631"/>
      <c r="Y36" s="634"/>
      <c r="Z36" s="635">
        <v>100</v>
      </c>
      <c r="AA36" s="635"/>
      <c r="AB36" s="635"/>
      <c r="AC36" s="635"/>
      <c r="AD36" s="636">
        <v>12635669</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463859</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-216466</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1528645</v>
      </c>
      <c r="CS36" s="591"/>
      <c r="CT36" s="591"/>
      <c r="CU36" s="591"/>
      <c r="CV36" s="591"/>
      <c r="CW36" s="591"/>
      <c r="CX36" s="591"/>
      <c r="CY36" s="592"/>
      <c r="CZ36" s="593">
        <v>6.8</v>
      </c>
      <c r="DA36" s="611"/>
      <c r="DB36" s="611"/>
      <c r="DC36" s="612"/>
      <c r="DD36" s="596">
        <v>1234221</v>
      </c>
      <c r="DE36" s="591"/>
      <c r="DF36" s="591"/>
      <c r="DG36" s="591"/>
      <c r="DH36" s="591"/>
      <c r="DI36" s="591"/>
      <c r="DJ36" s="591"/>
      <c r="DK36" s="592"/>
      <c r="DL36" s="596">
        <v>897513</v>
      </c>
      <c r="DM36" s="591"/>
      <c r="DN36" s="591"/>
      <c r="DO36" s="591"/>
      <c r="DP36" s="591"/>
      <c r="DQ36" s="591"/>
      <c r="DR36" s="591"/>
      <c r="DS36" s="591"/>
      <c r="DT36" s="591"/>
      <c r="DU36" s="591"/>
      <c r="DV36" s="592"/>
      <c r="DW36" s="613">
        <v>6.6</v>
      </c>
      <c r="DX36" s="614"/>
      <c r="DY36" s="614"/>
      <c r="DZ36" s="614"/>
      <c r="EA36" s="614"/>
      <c r="EB36" s="614"/>
      <c r="EC36" s="615"/>
    </row>
    <row r="37" spans="2:133" ht="11.25" customHeight="1">
      <c r="AQ37" s="616" t="s">
        <v>314</v>
      </c>
      <c r="AR37" s="617"/>
      <c r="AS37" s="617"/>
      <c r="AT37" s="617"/>
      <c r="AU37" s="617"/>
      <c r="AV37" s="617"/>
      <c r="AW37" s="617"/>
      <c r="AX37" s="617"/>
      <c r="AY37" s="618"/>
      <c r="AZ37" s="590">
        <v>423822</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7609</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255946</v>
      </c>
      <c r="CS37" s="609"/>
      <c r="CT37" s="609"/>
      <c r="CU37" s="609"/>
      <c r="CV37" s="609"/>
      <c r="CW37" s="609"/>
      <c r="CX37" s="609"/>
      <c r="CY37" s="610"/>
      <c r="CZ37" s="593">
        <v>1.1000000000000001</v>
      </c>
      <c r="DA37" s="611"/>
      <c r="DB37" s="611"/>
      <c r="DC37" s="612"/>
      <c r="DD37" s="596">
        <v>138185</v>
      </c>
      <c r="DE37" s="609"/>
      <c r="DF37" s="609"/>
      <c r="DG37" s="609"/>
      <c r="DH37" s="609"/>
      <c r="DI37" s="609"/>
      <c r="DJ37" s="609"/>
      <c r="DK37" s="610"/>
      <c r="DL37" s="596">
        <v>138185</v>
      </c>
      <c r="DM37" s="609"/>
      <c r="DN37" s="609"/>
      <c r="DO37" s="609"/>
      <c r="DP37" s="609"/>
      <c r="DQ37" s="609"/>
      <c r="DR37" s="609"/>
      <c r="DS37" s="609"/>
      <c r="DT37" s="609"/>
      <c r="DU37" s="609"/>
      <c r="DV37" s="610"/>
      <c r="DW37" s="613">
        <v>1</v>
      </c>
      <c r="DX37" s="614"/>
      <c r="DY37" s="614"/>
      <c r="DZ37" s="614"/>
      <c r="EA37" s="614"/>
      <c r="EB37" s="614"/>
      <c r="EC37" s="615"/>
    </row>
    <row r="38" spans="2:133" ht="11.25" customHeight="1">
      <c r="AQ38" s="616" t="s">
        <v>317</v>
      </c>
      <c r="AR38" s="617"/>
      <c r="AS38" s="617"/>
      <c r="AT38" s="617"/>
      <c r="AU38" s="617"/>
      <c r="AV38" s="617"/>
      <c r="AW38" s="617"/>
      <c r="AX38" s="617"/>
      <c r="AY38" s="618"/>
      <c r="AZ38" s="590">
        <v>69302</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11925</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2815893</v>
      </c>
      <c r="CS38" s="591"/>
      <c r="CT38" s="591"/>
      <c r="CU38" s="591"/>
      <c r="CV38" s="591"/>
      <c r="CW38" s="591"/>
      <c r="CX38" s="591"/>
      <c r="CY38" s="592"/>
      <c r="CZ38" s="593">
        <v>12.6</v>
      </c>
      <c r="DA38" s="611"/>
      <c r="DB38" s="611"/>
      <c r="DC38" s="612"/>
      <c r="DD38" s="596">
        <v>2424850</v>
      </c>
      <c r="DE38" s="591"/>
      <c r="DF38" s="591"/>
      <c r="DG38" s="591"/>
      <c r="DH38" s="591"/>
      <c r="DI38" s="591"/>
      <c r="DJ38" s="591"/>
      <c r="DK38" s="592"/>
      <c r="DL38" s="596">
        <v>2201870</v>
      </c>
      <c r="DM38" s="591"/>
      <c r="DN38" s="591"/>
      <c r="DO38" s="591"/>
      <c r="DP38" s="591"/>
      <c r="DQ38" s="591"/>
      <c r="DR38" s="591"/>
      <c r="DS38" s="591"/>
      <c r="DT38" s="591"/>
      <c r="DU38" s="591"/>
      <c r="DV38" s="592"/>
      <c r="DW38" s="613">
        <v>16.100000000000001</v>
      </c>
      <c r="DX38" s="614"/>
      <c r="DY38" s="614"/>
      <c r="DZ38" s="614"/>
      <c r="EA38" s="614"/>
      <c r="EB38" s="614"/>
      <c r="EC38" s="615"/>
    </row>
    <row r="39" spans="2:133" ht="11.25" customHeight="1">
      <c r="AQ39" s="616" t="s">
        <v>320</v>
      </c>
      <c r="AR39" s="617"/>
      <c r="AS39" s="617"/>
      <c r="AT39" s="617"/>
      <c r="AU39" s="617"/>
      <c r="AV39" s="617"/>
      <c r="AW39" s="617"/>
      <c r="AX39" s="617"/>
      <c r="AY39" s="618"/>
      <c r="AZ39" s="590">
        <v>8475</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93</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876275</v>
      </c>
      <c r="CS39" s="609"/>
      <c r="CT39" s="609"/>
      <c r="CU39" s="609"/>
      <c r="CV39" s="609"/>
      <c r="CW39" s="609"/>
      <c r="CX39" s="609"/>
      <c r="CY39" s="610"/>
      <c r="CZ39" s="593">
        <v>3.9</v>
      </c>
      <c r="DA39" s="611"/>
      <c r="DB39" s="611"/>
      <c r="DC39" s="612"/>
      <c r="DD39" s="596">
        <v>830000</v>
      </c>
      <c r="DE39" s="609"/>
      <c r="DF39" s="609"/>
      <c r="DG39" s="609"/>
      <c r="DH39" s="609"/>
      <c r="DI39" s="609"/>
      <c r="DJ39" s="609"/>
      <c r="DK39" s="610"/>
      <c r="DL39" s="596" t="s">
        <v>324</v>
      </c>
      <c r="DM39" s="609"/>
      <c r="DN39" s="609"/>
      <c r="DO39" s="609"/>
      <c r="DP39" s="609"/>
      <c r="DQ39" s="609"/>
      <c r="DR39" s="609"/>
      <c r="DS39" s="609"/>
      <c r="DT39" s="609"/>
      <c r="DU39" s="609"/>
      <c r="DV39" s="610"/>
      <c r="DW39" s="613" t="s">
        <v>324</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522522</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121</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140000</v>
      </c>
      <c r="CS40" s="591"/>
      <c r="CT40" s="591"/>
      <c r="CU40" s="591"/>
      <c r="CV40" s="591"/>
      <c r="CW40" s="591"/>
      <c r="CX40" s="591"/>
      <c r="CY40" s="592"/>
      <c r="CZ40" s="593">
        <v>0.6</v>
      </c>
      <c r="DA40" s="611"/>
      <c r="DB40" s="611"/>
      <c r="DC40" s="612"/>
      <c r="DD40" s="596" t="s">
        <v>324</v>
      </c>
      <c r="DE40" s="591"/>
      <c r="DF40" s="591"/>
      <c r="DG40" s="591"/>
      <c r="DH40" s="591"/>
      <c r="DI40" s="591"/>
      <c r="DJ40" s="591"/>
      <c r="DK40" s="592"/>
      <c r="DL40" s="596" t="s">
        <v>324</v>
      </c>
      <c r="DM40" s="591"/>
      <c r="DN40" s="591"/>
      <c r="DO40" s="591"/>
      <c r="DP40" s="591"/>
      <c r="DQ40" s="591"/>
      <c r="DR40" s="591"/>
      <c r="DS40" s="591"/>
      <c r="DT40" s="591"/>
      <c r="DU40" s="591"/>
      <c r="DV40" s="592"/>
      <c r="DW40" s="613" t="s">
        <v>324</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1760210</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403</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2381845</v>
      </c>
      <c r="CS42" s="591"/>
      <c r="CT42" s="591"/>
      <c r="CU42" s="591"/>
      <c r="CV42" s="591"/>
      <c r="CW42" s="591"/>
      <c r="CX42" s="591"/>
      <c r="CY42" s="592"/>
      <c r="CZ42" s="593">
        <v>10.6</v>
      </c>
      <c r="DA42" s="594"/>
      <c r="DB42" s="594"/>
      <c r="DC42" s="595"/>
      <c r="DD42" s="596">
        <v>849577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46988</v>
      </c>
      <c r="CS43" s="609"/>
      <c r="CT43" s="609"/>
      <c r="CU43" s="609"/>
      <c r="CV43" s="609"/>
      <c r="CW43" s="609"/>
      <c r="CX43" s="609"/>
      <c r="CY43" s="610"/>
      <c r="CZ43" s="593">
        <v>0.2</v>
      </c>
      <c r="DA43" s="611"/>
      <c r="DB43" s="611"/>
      <c r="DC43" s="612"/>
      <c r="DD43" s="596">
        <v>16760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2381118</v>
      </c>
      <c r="CS44" s="591"/>
      <c r="CT44" s="591"/>
      <c r="CU44" s="591"/>
      <c r="CV44" s="591"/>
      <c r="CW44" s="591"/>
      <c r="CX44" s="591"/>
      <c r="CY44" s="592"/>
      <c r="CZ44" s="593">
        <v>10.6</v>
      </c>
      <c r="DA44" s="594"/>
      <c r="DB44" s="594"/>
      <c r="DC44" s="595"/>
      <c r="DD44" s="596">
        <v>848850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508715</v>
      </c>
      <c r="CS45" s="609"/>
      <c r="CT45" s="609"/>
      <c r="CU45" s="609"/>
      <c r="CV45" s="609"/>
      <c r="CW45" s="609"/>
      <c r="CX45" s="609"/>
      <c r="CY45" s="610"/>
      <c r="CZ45" s="593">
        <v>2.2999999999999998</v>
      </c>
      <c r="DA45" s="611"/>
      <c r="DB45" s="611"/>
      <c r="DC45" s="612"/>
      <c r="DD45" s="596">
        <v>38891</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1610997</v>
      </c>
      <c r="CS46" s="591"/>
      <c r="CT46" s="591"/>
      <c r="CU46" s="591"/>
      <c r="CV46" s="591"/>
      <c r="CW46" s="591"/>
      <c r="CX46" s="591"/>
      <c r="CY46" s="592"/>
      <c r="CZ46" s="593">
        <v>7.2</v>
      </c>
      <c r="DA46" s="594"/>
      <c r="DB46" s="594"/>
      <c r="DC46" s="595"/>
      <c r="DD46" s="596">
        <v>801701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727</v>
      </c>
      <c r="CS47" s="609"/>
      <c r="CT47" s="609"/>
      <c r="CU47" s="609"/>
      <c r="CV47" s="609"/>
      <c r="CW47" s="609"/>
      <c r="CX47" s="609"/>
      <c r="CY47" s="610"/>
      <c r="CZ47" s="593">
        <v>0</v>
      </c>
      <c r="DA47" s="611"/>
      <c r="DB47" s="611"/>
      <c r="DC47" s="612"/>
      <c r="DD47" s="596">
        <v>727</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22367371</v>
      </c>
      <c r="CS49" s="575"/>
      <c r="CT49" s="575"/>
      <c r="CU49" s="575"/>
      <c r="CV49" s="575"/>
      <c r="CW49" s="575"/>
      <c r="CX49" s="575"/>
      <c r="CY49" s="576"/>
      <c r="CZ49" s="577">
        <v>100</v>
      </c>
      <c r="DA49" s="578"/>
      <c r="DB49" s="578"/>
      <c r="DC49" s="579"/>
      <c r="DD49" s="580">
        <v>15328577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23148</v>
      </c>
      <c r="R7" s="1104"/>
      <c r="S7" s="1104"/>
      <c r="T7" s="1104"/>
      <c r="U7" s="1104"/>
      <c r="V7" s="1104">
        <v>22356</v>
      </c>
      <c r="W7" s="1104"/>
      <c r="X7" s="1104"/>
      <c r="Y7" s="1104"/>
      <c r="Z7" s="1104"/>
      <c r="AA7" s="1104">
        <v>791</v>
      </c>
      <c r="AB7" s="1104"/>
      <c r="AC7" s="1104"/>
      <c r="AD7" s="1104"/>
      <c r="AE7" s="1105"/>
      <c r="AF7" s="1106">
        <v>731</v>
      </c>
      <c r="AG7" s="1107"/>
      <c r="AH7" s="1107"/>
      <c r="AI7" s="1107"/>
      <c r="AJ7" s="1108"/>
      <c r="AK7" s="1090">
        <v>409</v>
      </c>
      <c r="AL7" s="1091"/>
      <c r="AM7" s="1091"/>
      <c r="AN7" s="1091"/>
      <c r="AO7" s="1091"/>
      <c r="AP7" s="1091">
        <v>21938</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551</v>
      </c>
      <c r="BT7" s="1095"/>
      <c r="BU7" s="1095"/>
      <c r="BV7" s="1095"/>
      <c r="BW7" s="1095"/>
      <c r="BX7" s="1095"/>
      <c r="BY7" s="1095"/>
      <c r="BZ7" s="1095"/>
      <c r="CA7" s="1095"/>
      <c r="CB7" s="1095"/>
      <c r="CC7" s="1095"/>
      <c r="CD7" s="1095"/>
      <c r="CE7" s="1095"/>
      <c r="CF7" s="1095"/>
      <c r="CG7" s="1096"/>
      <c r="CH7" s="1087">
        <v>45</v>
      </c>
      <c r="CI7" s="1088"/>
      <c r="CJ7" s="1088"/>
      <c r="CK7" s="1088"/>
      <c r="CL7" s="1089"/>
      <c r="CM7" s="1087">
        <v>239</v>
      </c>
      <c r="CN7" s="1088"/>
      <c r="CO7" s="1088"/>
      <c r="CP7" s="1088"/>
      <c r="CQ7" s="1089"/>
      <c r="CR7" s="1087">
        <v>13</v>
      </c>
      <c r="CS7" s="1088"/>
      <c r="CT7" s="1088"/>
      <c r="CU7" s="1088"/>
      <c r="CV7" s="1089"/>
      <c r="CW7" s="1087" t="s">
        <v>553</v>
      </c>
      <c r="CX7" s="1088"/>
      <c r="CY7" s="1088"/>
      <c r="CZ7" s="1088"/>
      <c r="DA7" s="1089"/>
      <c r="DB7" s="1087" t="s">
        <v>554</v>
      </c>
      <c r="DC7" s="1088"/>
      <c r="DD7" s="1088"/>
      <c r="DE7" s="1088"/>
      <c r="DF7" s="1089"/>
      <c r="DG7" s="1087" t="s">
        <v>553</v>
      </c>
      <c r="DH7" s="1088"/>
      <c r="DI7" s="1088"/>
      <c r="DJ7" s="1088"/>
      <c r="DK7" s="1089"/>
      <c r="DL7" s="1087" t="s">
        <v>553</v>
      </c>
      <c r="DM7" s="1088"/>
      <c r="DN7" s="1088"/>
      <c r="DO7" s="1088"/>
      <c r="DP7" s="1089"/>
      <c r="DQ7" s="1087" t="s">
        <v>553</v>
      </c>
      <c r="DR7" s="1088"/>
      <c r="DS7" s="1088"/>
      <c r="DT7" s="1088"/>
      <c r="DU7" s="1089"/>
      <c r="DV7" s="1114"/>
      <c r="DW7" s="1115"/>
      <c r="DX7" s="1115"/>
      <c r="DY7" s="1115"/>
      <c r="DZ7" s="1116"/>
      <c r="EA7" s="207"/>
    </row>
    <row r="8" spans="1:131" s="208" customFormat="1" ht="26.25" customHeight="1">
      <c r="A8" s="214">
        <v>2</v>
      </c>
      <c r="B8" s="1036" t="s">
        <v>366</v>
      </c>
      <c r="C8" s="1037"/>
      <c r="D8" s="1037"/>
      <c r="E8" s="1037"/>
      <c r="F8" s="1037"/>
      <c r="G8" s="1037"/>
      <c r="H8" s="1037"/>
      <c r="I8" s="1037"/>
      <c r="J8" s="1037"/>
      <c r="K8" s="1037"/>
      <c r="L8" s="1037"/>
      <c r="M8" s="1037"/>
      <c r="N8" s="1037"/>
      <c r="O8" s="1037"/>
      <c r="P8" s="1038"/>
      <c r="Q8" s="1042">
        <v>17</v>
      </c>
      <c r="R8" s="1043"/>
      <c r="S8" s="1043"/>
      <c r="T8" s="1043"/>
      <c r="U8" s="1043"/>
      <c r="V8" s="1043">
        <v>17</v>
      </c>
      <c r="W8" s="1043"/>
      <c r="X8" s="1043"/>
      <c r="Y8" s="1043"/>
      <c r="Z8" s="1043"/>
      <c r="AA8" s="1043" t="s">
        <v>544</v>
      </c>
      <c r="AB8" s="1043"/>
      <c r="AC8" s="1043"/>
      <c r="AD8" s="1043"/>
      <c r="AE8" s="1044"/>
      <c r="AF8" s="1018" t="s">
        <v>111</v>
      </c>
      <c r="AG8" s="1019"/>
      <c r="AH8" s="1019"/>
      <c r="AI8" s="1019"/>
      <c r="AJ8" s="1020"/>
      <c r="AK8" s="1085">
        <v>1</v>
      </c>
      <c r="AL8" s="1086"/>
      <c r="AM8" s="1086"/>
      <c r="AN8" s="1086"/>
      <c r="AO8" s="1086"/>
      <c r="AP8" s="1086" t="s">
        <v>544</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552</v>
      </c>
      <c r="BT8" s="1014"/>
      <c r="BU8" s="1014"/>
      <c r="BV8" s="1014"/>
      <c r="BW8" s="1014"/>
      <c r="BX8" s="1014"/>
      <c r="BY8" s="1014"/>
      <c r="BZ8" s="1014"/>
      <c r="CA8" s="1014"/>
      <c r="CB8" s="1014"/>
      <c r="CC8" s="1014"/>
      <c r="CD8" s="1014"/>
      <c r="CE8" s="1014"/>
      <c r="CF8" s="1014"/>
      <c r="CG8" s="1015"/>
      <c r="CH8" s="988">
        <v>1</v>
      </c>
      <c r="CI8" s="989"/>
      <c r="CJ8" s="989"/>
      <c r="CK8" s="989"/>
      <c r="CL8" s="990"/>
      <c r="CM8" s="988">
        <v>19</v>
      </c>
      <c r="CN8" s="989"/>
      <c r="CO8" s="989"/>
      <c r="CP8" s="989"/>
      <c r="CQ8" s="990"/>
      <c r="CR8" s="988">
        <v>10</v>
      </c>
      <c r="CS8" s="989"/>
      <c r="CT8" s="989"/>
      <c r="CU8" s="989"/>
      <c r="CV8" s="990"/>
      <c r="CW8" s="988">
        <v>19</v>
      </c>
      <c r="CX8" s="989"/>
      <c r="CY8" s="989"/>
      <c r="CZ8" s="989"/>
      <c r="DA8" s="990"/>
      <c r="DB8" s="988" t="s">
        <v>553</v>
      </c>
      <c r="DC8" s="989"/>
      <c r="DD8" s="989"/>
      <c r="DE8" s="989"/>
      <c r="DF8" s="990"/>
      <c r="DG8" s="988" t="s">
        <v>555</v>
      </c>
      <c r="DH8" s="989"/>
      <c r="DI8" s="989"/>
      <c r="DJ8" s="989"/>
      <c r="DK8" s="990"/>
      <c r="DL8" s="988" t="s">
        <v>553</v>
      </c>
      <c r="DM8" s="989"/>
      <c r="DN8" s="989"/>
      <c r="DO8" s="989"/>
      <c r="DP8" s="990"/>
      <c r="DQ8" s="988" t="s">
        <v>553</v>
      </c>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367</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368</v>
      </c>
      <c r="B23" s="943" t="s">
        <v>369</v>
      </c>
      <c r="C23" s="944"/>
      <c r="D23" s="944"/>
      <c r="E23" s="944"/>
      <c r="F23" s="944"/>
      <c r="G23" s="944"/>
      <c r="H23" s="944"/>
      <c r="I23" s="944"/>
      <c r="J23" s="944"/>
      <c r="K23" s="944"/>
      <c r="L23" s="944"/>
      <c r="M23" s="944"/>
      <c r="N23" s="944"/>
      <c r="O23" s="944"/>
      <c r="P23" s="945"/>
      <c r="Q23" s="1067">
        <v>23164</v>
      </c>
      <c r="R23" s="1068"/>
      <c r="S23" s="1068"/>
      <c r="T23" s="1068"/>
      <c r="U23" s="1068"/>
      <c r="V23" s="1068">
        <v>22373</v>
      </c>
      <c r="W23" s="1068"/>
      <c r="X23" s="1068"/>
      <c r="Y23" s="1068"/>
      <c r="Z23" s="1068"/>
      <c r="AA23" s="1068">
        <v>791</v>
      </c>
      <c r="AB23" s="1068"/>
      <c r="AC23" s="1068"/>
      <c r="AD23" s="1068"/>
      <c r="AE23" s="1069"/>
      <c r="AF23" s="1070">
        <v>731</v>
      </c>
      <c r="AG23" s="1068"/>
      <c r="AH23" s="1068"/>
      <c r="AI23" s="1068"/>
      <c r="AJ23" s="1071"/>
      <c r="AK23" s="1072"/>
      <c r="AL23" s="1073"/>
      <c r="AM23" s="1073"/>
      <c r="AN23" s="1073"/>
      <c r="AO23" s="1073"/>
      <c r="AP23" s="1068">
        <v>21938</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370</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371</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372</v>
      </c>
      <c r="R26" s="1001"/>
      <c r="S26" s="1001"/>
      <c r="T26" s="1001"/>
      <c r="U26" s="1002"/>
      <c r="V26" s="1000" t="s">
        <v>373</v>
      </c>
      <c r="W26" s="1001"/>
      <c r="X26" s="1001"/>
      <c r="Y26" s="1001"/>
      <c r="Z26" s="1002"/>
      <c r="AA26" s="1000" t="s">
        <v>374</v>
      </c>
      <c r="AB26" s="1001"/>
      <c r="AC26" s="1001"/>
      <c r="AD26" s="1001"/>
      <c r="AE26" s="1001"/>
      <c r="AF26" s="1058" t="s">
        <v>375</v>
      </c>
      <c r="AG26" s="1007"/>
      <c r="AH26" s="1007"/>
      <c r="AI26" s="1007"/>
      <c r="AJ26" s="1059"/>
      <c r="AK26" s="1001" t="s">
        <v>376</v>
      </c>
      <c r="AL26" s="1001"/>
      <c r="AM26" s="1001"/>
      <c r="AN26" s="1001"/>
      <c r="AO26" s="1002"/>
      <c r="AP26" s="1000" t="s">
        <v>377</v>
      </c>
      <c r="AQ26" s="1001"/>
      <c r="AR26" s="1001"/>
      <c r="AS26" s="1001"/>
      <c r="AT26" s="1002"/>
      <c r="AU26" s="1000" t="s">
        <v>378</v>
      </c>
      <c r="AV26" s="1001"/>
      <c r="AW26" s="1001"/>
      <c r="AX26" s="1001"/>
      <c r="AY26" s="1002"/>
      <c r="AZ26" s="1000" t="s">
        <v>379</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380</v>
      </c>
      <c r="C28" s="1050"/>
      <c r="D28" s="1050"/>
      <c r="E28" s="1050"/>
      <c r="F28" s="1050"/>
      <c r="G28" s="1050"/>
      <c r="H28" s="1050"/>
      <c r="I28" s="1050"/>
      <c r="J28" s="1050"/>
      <c r="K28" s="1050"/>
      <c r="L28" s="1050"/>
      <c r="M28" s="1050"/>
      <c r="N28" s="1050"/>
      <c r="O28" s="1050"/>
      <c r="P28" s="1051"/>
      <c r="Q28" s="1052">
        <v>7413</v>
      </c>
      <c r="R28" s="1053"/>
      <c r="S28" s="1053"/>
      <c r="T28" s="1053"/>
      <c r="U28" s="1053"/>
      <c r="V28" s="1053">
        <v>7486</v>
      </c>
      <c r="W28" s="1053"/>
      <c r="X28" s="1053"/>
      <c r="Y28" s="1053"/>
      <c r="Z28" s="1053"/>
      <c r="AA28" s="1053">
        <v>-73</v>
      </c>
      <c r="AB28" s="1053"/>
      <c r="AC28" s="1053"/>
      <c r="AD28" s="1053"/>
      <c r="AE28" s="1054"/>
      <c r="AF28" s="1055">
        <v>-73</v>
      </c>
      <c r="AG28" s="1053"/>
      <c r="AH28" s="1053"/>
      <c r="AI28" s="1053"/>
      <c r="AJ28" s="1056"/>
      <c r="AK28" s="1057">
        <v>523</v>
      </c>
      <c r="AL28" s="1045"/>
      <c r="AM28" s="1045"/>
      <c r="AN28" s="1045"/>
      <c r="AO28" s="1045"/>
      <c r="AP28" s="1045" t="s">
        <v>544</v>
      </c>
      <c r="AQ28" s="1045"/>
      <c r="AR28" s="1045"/>
      <c r="AS28" s="1045"/>
      <c r="AT28" s="1045"/>
      <c r="AU28" s="1045" t="s">
        <v>544</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381</v>
      </c>
      <c r="C29" s="1037"/>
      <c r="D29" s="1037"/>
      <c r="E29" s="1037"/>
      <c r="F29" s="1037"/>
      <c r="G29" s="1037"/>
      <c r="H29" s="1037"/>
      <c r="I29" s="1037"/>
      <c r="J29" s="1037"/>
      <c r="K29" s="1037"/>
      <c r="L29" s="1037"/>
      <c r="M29" s="1037"/>
      <c r="N29" s="1037"/>
      <c r="O29" s="1037"/>
      <c r="P29" s="1038"/>
      <c r="Q29" s="1042">
        <v>5</v>
      </c>
      <c r="R29" s="1043"/>
      <c r="S29" s="1043"/>
      <c r="T29" s="1043"/>
      <c r="U29" s="1043"/>
      <c r="V29" s="1043">
        <v>43</v>
      </c>
      <c r="W29" s="1043"/>
      <c r="X29" s="1043"/>
      <c r="Y29" s="1043"/>
      <c r="Z29" s="1043"/>
      <c r="AA29" s="1043">
        <v>-37</v>
      </c>
      <c r="AB29" s="1043"/>
      <c r="AC29" s="1043"/>
      <c r="AD29" s="1043"/>
      <c r="AE29" s="1044"/>
      <c r="AF29" s="1018">
        <v>-37</v>
      </c>
      <c r="AG29" s="1019"/>
      <c r="AH29" s="1019"/>
      <c r="AI29" s="1019"/>
      <c r="AJ29" s="1020"/>
      <c r="AK29" s="979">
        <v>1</v>
      </c>
      <c r="AL29" s="970"/>
      <c r="AM29" s="970"/>
      <c r="AN29" s="970"/>
      <c r="AO29" s="970"/>
      <c r="AP29" s="970" t="s">
        <v>544</v>
      </c>
      <c r="AQ29" s="970"/>
      <c r="AR29" s="970"/>
      <c r="AS29" s="970"/>
      <c r="AT29" s="970"/>
      <c r="AU29" s="970" t="s">
        <v>544</v>
      </c>
      <c r="AV29" s="970"/>
      <c r="AW29" s="970"/>
      <c r="AX29" s="970"/>
      <c r="AY29" s="970"/>
      <c r="AZ29" s="1041"/>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382</v>
      </c>
      <c r="C30" s="1037"/>
      <c r="D30" s="1037"/>
      <c r="E30" s="1037"/>
      <c r="F30" s="1037"/>
      <c r="G30" s="1037"/>
      <c r="H30" s="1037"/>
      <c r="I30" s="1037"/>
      <c r="J30" s="1037"/>
      <c r="K30" s="1037"/>
      <c r="L30" s="1037"/>
      <c r="M30" s="1037"/>
      <c r="N30" s="1037"/>
      <c r="O30" s="1037"/>
      <c r="P30" s="1038"/>
      <c r="Q30" s="1042">
        <v>5580</v>
      </c>
      <c r="R30" s="1043"/>
      <c r="S30" s="1043"/>
      <c r="T30" s="1043"/>
      <c r="U30" s="1043"/>
      <c r="V30" s="1043">
        <v>5482</v>
      </c>
      <c r="W30" s="1043"/>
      <c r="X30" s="1043"/>
      <c r="Y30" s="1043"/>
      <c r="Z30" s="1043"/>
      <c r="AA30" s="1043">
        <v>99</v>
      </c>
      <c r="AB30" s="1043"/>
      <c r="AC30" s="1043"/>
      <c r="AD30" s="1043"/>
      <c r="AE30" s="1044"/>
      <c r="AF30" s="1018">
        <v>99</v>
      </c>
      <c r="AG30" s="1019"/>
      <c r="AH30" s="1019"/>
      <c r="AI30" s="1019"/>
      <c r="AJ30" s="1020"/>
      <c r="AK30" s="979">
        <v>805</v>
      </c>
      <c r="AL30" s="970"/>
      <c r="AM30" s="970"/>
      <c r="AN30" s="970"/>
      <c r="AO30" s="970"/>
      <c r="AP30" s="970" t="s">
        <v>544</v>
      </c>
      <c r="AQ30" s="970"/>
      <c r="AR30" s="970"/>
      <c r="AS30" s="970"/>
      <c r="AT30" s="970"/>
      <c r="AU30" s="970" t="s">
        <v>544</v>
      </c>
      <c r="AV30" s="970"/>
      <c r="AW30" s="970"/>
      <c r="AX30" s="970"/>
      <c r="AY30" s="970"/>
      <c r="AZ30" s="1041"/>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383</v>
      </c>
      <c r="C31" s="1037"/>
      <c r="D31" s="1037"/>
      <c r="E31" s="1037"/>
      <c r="F31" s="1037"/>
      <c r="G31" s="1037"/>
      <c r="H31" s="1037"/>
      <c r="I31" s="1037"/>
      <c r="J31" s="1037"/>
      <c r="K31" s="1037"/>
      <c r="L31" s="1037"/>
      <c r="M31" s="1037"/>
      <c r="N31" s="1037"/>
      <c r="O31" s="1037"/>
      <c r="P31" s="1038"/>
      <c r="Q31" s="1042">
        <v>55</v>
      </c>
      <c r="R31" s="1043"/>
      <c r="S31" s="1043"/>
      <c r="T31" s="1043"/>
      <c r="U31" s="1043"/>
      <c r="V31" s="1043">
        <v>55</v>
      </c>
      <c r="W31" s="1043"/>
      <c r="X31" s="1043"/>
      <c r="Y31" s="1043"/>
      <c r="Z31" s="1043"/>
      <c r="AA31" s="1043" t="s">
        <v>544</v>
      </c>
      <c r="AB31" s="1043"/>
      <c r="AC31" s="1043"/>
      <c r="AD31" s="1043"/>
      <c r="AE31" s="1044"/>
      <c r="AF31" s="1018" t="s">
        <v>111</v>
      </c>
      <c r="AG31" s="1019"/>
      <c r="AH31" s="1019"/>
      <c r="AI31" s="1019"/>
      <c r="AJ31" s="1020"/>
      <c r="AK31" s="979">
        <v>2</v>
      </c>
      <c r="AL31" s="970"/>
      <c r="AM31" s="970"/>
      <c r="AN31" s="970"/>
      <c r="AO31" s="970"/>
      <c r="AP31" s="970" t="s">
        <v>544</v>
      </c>
      <c r="AQ31" s="970"/>
      <c r="AR31" s="970"/>
      <c r="AS31" s="970"/>
      <c r="AT31" s="970"/>
      <c r="AU31" s="970" t="s">
        <v>544</v>
      </c>
      <c r="AV31" s="970"/>
      <c r="AW31" s="970"/>
      <c r="AX31" s="970"/>
      <c r="AY31" s="970"/>
      <c r="AZ31" s="1041"/>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384</v>
      </c>
      <c r="C32" s="1037"/>
      <c r="D32" s="1037"/>
      <c r="E32" s="1037"/>
      <c r="F32" s="1037"/>
      <c r="G32" s="1037"/>
      <c r="H32" s="1037"/>
      <c r="I32" s="1037"/>
      <c r="J32" s="1037"/>
      <c r="K32" s="1037"/>
      <c r="L32" s="1037"/>
      <c r="M32" s="1037"/>
      <c r="N32" s="1037"/>
      <c r="O32" s="1037"/>
      <c r="P32" s="1038"/>
      <c r="Q32" s="1042">
        <v>98</v>
      </c>
      <c r="R32" s="1043"/>
      <c r="S32" s="1043"/>
      <c r="T32" s="1043"/>
      <c r="U32" s="1043"/>
      <c r="V32" s="1043">
        <v>98</v>
      </c>
      <c r="W32" s="1043"/>
      <c r="X32" s="1043"/>
      <c r="Y32" s="1043"/>
      <c r="Z32" s="1043"/>
      <c r="AA32" s="1043" t="s">
        <v>544</v>
      </c>
      <c r="AB32" s="1043"/>
      <c r="AC32" s="1043"/>
      <c r="AD32" s="1043"/>
      <c r="AE32" s="1044"/>
      <c r="AF32" s="1018" t="s">
        <v>111</v>
      </c>
      <c r="AG32" s="1019"/>
      <c r="AH32" s="1019"/>
      <c r="AI32" s="1019"/>
      <c r="AJ32" s="1020"/>
      <c r="AK32" s="979">
        <v>69</v>
      </c>
      <c r="AL32" s="970"/>
      <c r="AM32" s="970"/>
      <c r="AN32" s="970"/>
      <c r="AO32" s="970"/>
      <c r="AP32" s="970">
        <v>329</v>
      </c>
      <c r="AQ32" s="970"/>
      <c r="AR32" s="970"/>
      <c r="AS32" s="970"/>
      <c r="AT32" s="970"/>
      <c r="AU32" s="970">
        <v>232</v>
      </c>
      <c r="AV32" s="970"/>
      <c r="AW32" s="970"/>
      <c r="AX32" s="970"/>
      <c r="AY32" s="970"/>
      <c r="AZ32" s="1041"/>
      <c r="BA32" s="1041"/>
      <c r="BB32" s="1041"/>
      <c r="BC32" s="1041"/>
      <c r="BD32" s="1041"/>
      <c r="BE32" s="1031"/>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385</v>
      </c>
      <c r="C33" s="1037"/>
      <c r="D33" s="1037"/>
      <c r="E33" s="1037"/>
      <c r="F33" s="1037"/>
      <c r="G33" s="1037"/>
      <c r="H33" s="1037"/>
      <c r="I33" s="1037"/>
      <c r="J33" s="1037"/>
      <c r="K33" s="1037"/>
      <c r="L33" s="1037"/>
      <c r="M33" s="1037"/>
      <c r="N33" s="1037"/>
      <c r="O33" s="1037"/>
      <c r="P33" s="1038"/>
      <c r="Q33" s="1042">
        <v>865</v>
      </c>
      <c r="R33" s="1043"/>
      <c r="S33" s="1043"/>
      <c r="T33" s="1043"/>
      <c r="U33" s="1043"/>
      <c r="V33" s="1043">
        <v>865</v>
      </c>
      <c r="W33" s="1043"/>
      <c r="X33" s="1043"/>
      <c r="Y33" s="1043"/>
      <c r="Z33" s="1043"/>
      <c r="AA33" s="1043">
        <v>1</v>
      </c>
      <c r="AB33" s="1043"/>
      <c r="AC33" s="1043"/>
      <c r="AD33" s="1043"/>
      <c r="AE33" s="1044"/>
      <c r="AF33" s="1018">
        <v>1</v>
      </c>
      <c r="AG33" s="1019"/>
      <c r="AH33" s="1019"/>
      <c r="AI33" s="1019"/>
      <c r="AJ33" s="1020"/>
      <c r="AK33" s="979">
        <v>237</v>
      </c>
      <c r="AL33" s="970"/>
      <c r="AM33" s="970"/>
      <c r="AN33" s="970"/>
      <c r="AO33" s="970"/>
      <c r="AP33" s="970" t="s">
        <v>544</v>
      </c>
      <c r="AQ33" s="970"/>
      <c r="AR33" s="970"/>
      <c r="AS33" s="970"/>
      <c r="AT33" s="970"/>
      <c r="AU33" s="970" t="s">
        <v>545</v>
      </c>
      <c r="AV33" s="970"/>
      <c r="AW33" s="970"/>
      <c r="AX33" s="970"/>
      <c r="AY33" s="970"/>
      <c r="AZ33" s="1041"/>
      <c r="BA33" s="1041"/>
      <c r="BB33" s="1041"/>
      <c r="BC33" s="1041"/>
      <c r="BD33" s="1041"/>
      <c r="BE33" s="1031"/>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386</v>
      </c>
      <c r="C34" s="1037"/>
      <c r="D34" s="1037"/>
      <c r="E34" s="1037"/>
      <c r="F34" s="1037"/>
      <c r="G34" s="1037"/>
      <c r="H34" s="1037"/>
      <c r="I34" s="1037"/>
      <c r="J34" s="1037"/>
      <c r="K34" s="1037"/>
      <c r="L34" s="1037"/>
      <c r="M34" s="1037"/>
      <c r="N34" s="1037"/>
      <c r="O34" s="1037"/>
      <c r="P34" s="1038"/>
      <c r="Q34" s="1042">
        <v>2086</v>
      </c>
      <c r="R34" s="1043"/>
      <c r="S34" s="1043"/>
      <c r="T34" s="1043"/>
      <c r="U34" s="1043"/>
      <c r="V34" s="1043">
        <v>1172</v>
      </c>
      <c r="W34" s="1043"/>
      <c r="X34" s="1043"/>
      <c r="Y34" s="1043"/>
      <c r="Z34" s="1043"/>
      <c r="AA34" s="1043">
        <v>914</v>
      </c>
      <c r="AB34" s="1043"/>
      <c r="AC34" s="1043"/>
      <c r="AD34" s="1043"/>
      <c r="AE34" s="1044"/>
      <c r="AF34" s="1018">
        <v>1165</v>
      </c>
      <c r="AG34" s="1019"/>
      <c r="AH34" s="1019"/>
      <c r="AI34" s="1019"/>
      <c r="AJ34" s="1020"/>
      <c r="AK34" s="979">
        <v>8</v>
      </c>
      <c r="AL34" s="970"/>
      <c r="AM34" s="970"/>
      <c r="AN34" s="970"/>
      <c r="AO34" s="970"/>
      <c r="AP34" s="970">
        <v>3818</v>
      </c>
      <c r="AQ34" s="970"/>
      <c r="AR34" s="970"/>
      <c r="AS34" s="970"/>
      <c r="AT34" s="970"/>
      <c r="AU34" s="970">
        <v>19</v>
      </c>
      <c r="AV34" s="970"/>
      <c r="AW34" s="970"/>
      <c r="AX34" s="970"/>
      <c r="AY34" s="970"/>
      <c r="AZ34" s="1041" t="s">
        <v>544</v>
      </c>
      <c r="BA34" s="1041"/>
      <c r="BB34" s="1041"/>
      <c r="BC34" s="1041"/>
      <c r="BD34" s="1041"/>
      <c r="BE34" s="1031" t="s">
        <v>387</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t="s">
        <v>388</v>
      </c>
      <c r="C35" s="1037"/>
      <c r="D35" s="1037"/>
      <c r="E35" s="1037"/>
      <c r="F35" s="1037"/>
      <c r="G35" s="1037"/>
      <c r="H35" s="1037"/>
      <c r="I35" s="1037"/>
      <c r="J35" s="1037"/>
      <c r="K35" s="1037"/>
      <c r="L35" s="1037"/>
      <c r="M35" s="1037"/>
      <c r="N35" s="1037"/>
      <c r="O35" s="1037"/>
      <c r="P35" s="1038"/>
      <c r="Q35" s="1042">
        <v>5292</v>
      </c>
      <c r="R35" s="1043"/>
      <c r="S35" s="1043"/>
      <c r="T35" s="1043"/>
      <c r="U35" s="1043"/>
      <c r="V35" s="1043">
        <v>5503</v>
      </c>
      <c r="W35" s="1043"/>
      <c r="X35" s="1043"/>
      <c r="Y35" s="1043"/>
      <c r="Z35" s="1043"/>
      <c r="AA35" s="1043">
        <v>-211</v>
      </c>
      <c r="AB35" s="1043"/>
      <c r="AC35" s="1043"/>
      <c r="AD35" s="1043"/>
      <c r="AE35" s="1044"/>
      <c r="AF35" s="1018">
        <v>3905</v>
      </c>
      <c r="AG35" s="1019"/>
      <c r="AH35" s="1019"/>
      <c r="AI35" s="1019"/>
      <c r="AJ35" s="1020"/>
      <c r="AK35" s="979">
        <v>424</v>
      </c>
      <c r="AL35" s="970"/>
      <c r="AM35" s="970"/>
      <c r="AN35" s="970"/>
      <c r="AO35" s="970"/>
      <c r="AP35" s="970">
        <v>6309</v>
      </c>
      <c r="AQ35" s="970"/>
      <c r="AR35" s="970"/>
      <c r="AS35" s="970"/>
      <c r="AT35" s="970"/>
      <c r="AU35" s="970">
        <v>3287</v>
      </c>
      <c r="AV35" s="970"/>
      <c r="AW35" s="970"/>
      <c r="AX35" s="970"/>
      <c r="AY35" s="970"/>
      <c r="AZ35" s="1041" t="s">
        <v>544</v>
      </c>
      <c r="BA35" s="1041"/>
      <c r="BB35" s="1041"/>
      <c r="BC35" s="1041"/>
      <c r="BD35" s="1041"/>
      <c r="BE35" s="1031" t="s">
        <v>387</v>
      </c>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t="s">
        <v>389</v>
      </c>
      <c r="C36" s="1037"/>
      <c r="D36" s="1037"/>
      <c r="E36" s="1037"/>
      <c r="F36" s="1037"/>
      <c r="G36" s="1037"/>
      <c r="H36" s="1037"/>
      <c r="I36" s="1037"/>
      <c r="J36" s="1037"/>
      <c r="K36" s="1037"/>
      <c r="L36" s="1037"/>
      <c r="M36" s="1037"/>
      <c r="N36" s="1037"/>
      <c r="O36" s="1037"/>
      <c r="P36" s="1038"/>
      <c r="Q36" s="1042">
        <v>80</v>
      </c>
      <c r="R36" s="1043"/>
      <c r="S36" s="1043"/>
      <c r="T36" s="1043"/>
      <c r="U36" s="1043"/>
      <c r="V36" s="1043">
        <v>2</v>
      </c>
      <c r="W36" s="1043"/>
      <c r="X36" s="1043"/>
      <c r="Y36" s="1043"/>
      <c r="Z36" s="1043"/>
      <c r="AA36" s="1043">
        <v>78</v>
      </c>
      <c r="AB36" s="1043"/>
      <c r="AC36" s="1043"/>
      <c r="AD36" s="1043"/>
      <c r="AE36" s="1044"/>
      <c r="AF36" s="1018">
        <v>78</v>
      </c>
      <c r="AG36" s="1019"/>
      <c r="AH36" s="1019"/>
      <c r="AI36" s="1019"/>
      <c r="AJ36" s="1020"/>
      <c r="AK36" s="979" t="s">
        <v>544</v>
      </c>
      <c r="AL36" s="970"/>
      <c r="AM36" s="970"/>
      <c r="AN36" s="970"/>
      <c r="AO36" s="970"/>
      <c r="AP36" s="970">
        <v>139</v>
      </c>
      <c r="AQ36" s="970"/>
      <c r="AR36" s="970"/>
      <c r="AS36" s="970"/>
      <c r="AT36" s="970"/>
      <c r="AU36" s="970" t="s">
        <v>544</v>
      </c>
      <c r="AV36" s="970"/>
      <c r="AW36" s="970"/>
      <c r="AX36" s="970"/>
      <c r="AY36" s="970"/>
      <c r="AZ36" s="1041" t="s">
        <v>544</v>
      </c>
      <c r="BA36" s="1041"/>
      <c r="BB36" s="1041"/>
      <c r="BC36" s="1041"/>
      <c r="BD36" s="1041"/>
      <c r="BE36" s="1031" t="s">
        <v>390</v>
      </c>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t="s">
        <v>391</v>
      </c>
      <c r="C37" s="1037"/>
      <c r="D37" s="1037"/>
      <c r="E37" s="1037"/>
      <c r="F37" s="1037"/>
      <c r="G37" s="1037"/>
      <c r="H37" s="1037"/>
      <c r="I37" s="1037"/>
      <c r="J37" s="1037"/>
      <c r="K37" s="1037"/>
      <c r="L37" s="1037"/>
      <c r="M37" s="1037"/>
      <c r="N37" s="1037"/>
      <c r="O37" s="1037"/>
      <c r="P37" s="1038"/>
      <c r="Q37" s="1042">
        <v>1242</v>
      </c>
      <c r="R37" s="1043"/>
      <c r="S37" s="1043"/>
      <c r="T37" s="1043"/>
      <c r="U37" s="1043"/>
      <c r="V37" s="1043">
        <v>1236</v>
      </c>
      <c r="W37" s="1043"/>
      <c r="X37" s="1043"/>
      <c r="Y37" s="1043"/>
      <c r="Z37" s="1043"/>
      <c r="AA37" s="1043">
        <v>6</v>
      </c>
      <c r="AB37" s="1043"/>
      <c r="AC37" s="1043"/>
      <c r="AD37" s="1043"/>
      <c r="AE37" s="1044"/>
      <c r="AF37" s="1018" t="s">
        <v>111</v>
      </c>
      <c r="AG37" s="1019"/>
      <c r="AH37" s="1019"/>
      <c r="AI37" s="1019"/>
      <c r="AJ37" s="1020"/>
      <c r="AK37" s="979">
        <v>464</v>
      </c>
      <c r="AL37" s="970"/>
      <c r="AM37" s="970"/>
      <c r="AN37" s="970"/>
      <c r="AO37" s="970"/>
      <c r="AP37" s="970">
        <v>7445</v>
      </c>
      <c r="AQ37" s="970"/>
      <c r="AR37" s="970"/>
      <c r="AS37" s="970"/>
      <c r="AT37" s="970"/>
      <c r="AU37" s="970">
        <v>5941</v>
      </c>
      <c r="AV37" s="970"/>
      <c r="AW37" s="970"/>
      <c r="AX37" s="970"/>
      <c r="AY37" s="970"/>
      <c r="AZ37" s="1041" t="s">
        <v>544</v>
      </c>
      <c r="BA37" s="1041"/>
      <c r="BB37" s="1041"/>
      <c r="BC37" s="1041"/>
      <c r="BD37" s="1041"/>
      <c r="BE37" s="1031" t="s">
        <v>390</v>
      </c>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392</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368</v>
      </c>
      <c r="B63" s="943" t="s">
        <v>393</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5137</v>
      </c>
      <c r="AG63" s="958"/>
      <c r="AH63" s="958"/>
      <c r="AI63" s="958"/>
      <c r="AJ63" s="1029"/>
      <c r="AK63" s="1030"/>
      <c r="AL63" s="962"/>
      <c r="AM63" s="962"/>
      <c r="AN63" s="962"/>
      <c r="AO63" s="962"/>
      <c r="AP63" s="958">
        <v>18040</v>
      </c>
      <c r="AQ63" s="958"/>
      <c r="AR63" s="958"/>
      <c r="AS63" s="958"/>
      <c r="AT63" s="958"/>
      <c r="AU63" s="958">
        <v>9479</v>
      </c>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395</v>
      </c>
      <c r="B66" s="995"/>
      <c r="C66" s="995"/>
      <c r="D66" s="995"/>
      <c r="E66" s="995"/>
      <c r="F66" s="995"/>
      <c r="G66" s="995"/>
      <c r="H66" s="995"/>
      <c r="I66" s="995"/>
      <c r="J66" s="995"/>
      <c r="K66" s="995"/>
      <c r="L66" s="995"/>
      <c r="M66" s="995"/>
      <c r="N66" s="995"/>
      <c r="O66" s="995"/>
      <c r="P66" s="996"/>
      <c r="Q66" s="1000" t="s">
        <v>372</v>
      </c>
      <c r="R66" s="1001"/>
      <c r="S66" s="1001"/>
      <c r="T66" s="1001"/>
      <c r="U66" s="1002"/>
      <c r="V66" s="1000" t="s">
        <v>373</v>
      </c>
      <c r="W66" s="1001"/>
      <c r="X66" s="1001"/>
      <c r="Y66" s="1001"/>
      <c r="Z66" s="1002"/>
      <c r="AA66" s="1000" t="s">
        <v>374</v>
      </c>
      <c r="AB66" s="1001"/>
      <c r="AC66" s="1001"/>
      <c r="AD66" s="1001"/>
      <c r="AE66" s="1002"/>
      <c r="AF66" s="1006" t="s">
        <v>375</v>
      </c>
      <c r="AG66" s="1007"/>
      <c r="AH66" s="1007"/>
      <c r="AI66" s="1007"/>
      <c r="AJ66" s="1008"/>
      <c r="AK66" s="1000" t="s">
        <v>376</v>
      </c>
      <c r="AL66" s="995"/>
      <c r="AM66" s="995"/>
      <c r="AN66" s="995"/>
      <c r="AO66" s="996"/>
      <c r="AP66" s="1000" t="s">
        <v>377</v>
      </c>
      <c r="AQ66" s="1001"/>
      <c r="AR66" s="1001"/>
      <c r="AS66" s="1001"/>
      <c r="AT66" s="1002"/>
      <c r="AU66" s="1000" t="s">
        <v>396</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546</v>
      </c>
      <c r="C68" s="985"/>
      <c r="D68" s="985"/>
      <c r="E68" s="985"/>
      <c r="F68" s="985"/>
      <c r="G68" s="985"/>
      <c r="H68" s="985"/>
      <c r="I68" s="985"/>
      <c r="J68" s="985"/>
      <c r="K68" s="985"/>
      <c r="L68" s="985"/>
      <c r="M68" s="985"/>
      <c r="N68" s="985"/>
      <c r="O68" s="985"/>
      <c r="P68" s="986"/>
      <c r="Q68" s="987">
        <v>576</v>
      </c>
      <c r="R68" s="981"/>
      <c r="S68" s="981"/>
      <c r="T68" s="981"/>
      <c r="U68" s="981"/>
      <c r="V68" s="981">
        <v>575</v>
      </c>
      <c r="W68" s="981"/>
      <c r="X68" s="981"/>
      <c r="Y68" s="981"/>
      <c r="Z68" s="981"/>
      <c r="AA68" s="981">
        <v>1</v>
      </c>
      <c r="AB68" s="981"/>
      <c r="AC68" s="981"/>
      <c r="AD68" s="981"/>
      <c r="AE68" s="981"/>
      <c r="AF68" s="981">
        <v>1</v>
      </c>
      <c r="AG68" s="981"/>
      <c r="AH68" s="981"/>
      <c r="AI68" s="981"/>
      <c r="AJ68" s="981"/>
      <c r="AK68" s="981" t="s">
        <v>550</v>
      </c>
      <c r="AL68" s="981"/>
      <c r="AM68" s="981"/>
      <c r="AN68" s="981"/>
      <c r="AO68" s="981"/>
      <c r="AP68" s="981" t="s">
        <v>544</v>
      </c>
      <c r="AQ68" s="981"/>
      <c r="AR68" s="981"/>
      <c r="AS68" s="981"/>
      <c r="AT68" s="981"/>
      <c r="AU68" s="981" t="s">
        <v>544</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547</v>
      </c>
      <c r="C69" s="974"/>
      <c r="D69" s="974"/>
      <c r="E69" s="974"/>
      <c r="F69" s="974"/>
      <c r="G69" s="974"/>
      <c r="H69" s="974"/>
      <c r="I69" s="974"/>
      <c r="J69" s="974"/>
      <c r="K69" s="974"/>
      <c r="L69" s="974"/>
      <c r="M69" s="974"/>
      <c r="N69" s="974"/>
      <c r="O69" s="974"/>
      <c r="P69" s="975"/>
      <c r="Q69" s="976">
        <v>504</v>
      </c>
      <c r="R69" s="970"/>
      <c r="S69" s="970"/>
      <c r="T69" s="970"/>
      <c r="U69" s="970"/>
      <c r="V69" s="970">
        <v>486</v>
      </c>
      <c r="W69" s="970"/>
      <c r="X69" s="970"/>
      <c r="Y69" s="970"/>
      <c r="Z69" s="970"/>
      <c r="AA69" s="970">
        <v>18</v>
      </c>
      <c r="AB69" s="970"/>
      <c r="AC69" s="970"/>
      <c r="AD69" s="970"/>
      <c r="AE69" s="970"/>
      <c r="AF69" s="970">
        <v>18</v>
      </c>
      <c r="AG69" s="970"/>
      <c r="AH69" s="970"/>
      <c r="AI69" s="970"/>
      <c r="AJ69" s="970"/>
      <c r="AK69" s="970">
        <v>44</v>
      </c>
      <c r="AL69" s="970"/>
      <c r="AM69" s="970"/>
      <c r="AN69" s="970"/>
      <c r="AO69" s="970"/>
      <c r="AP69" s="970" t="s">
        <v>544</v>
      </c>
      <c r="AQ69" s="970"/>
      <c r="AR69" s="970"/>
      <c r="AS69" s="970"/>
      <c r="AT69" s="970"/>
      <c r="AU69" s="970" t="s">
        <v>549</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548</v>
      </c>
      <c r="C70" s="974"/>
      <c r="D70" s="974"/>
      <c r="E70" s="974"/>
      <c r="F70" s="974"/>
      <c r="G70" s="974"/>
      <c r="H70" s="974"/>
      <c r="I70" s="974"/>
      <c r="J70" s="974"/>
      <c r="K70" s="974"/>
      <c r="L70" s="974"/>
      <c r="M70" s="974"/>
      <c r="N70" s="974"/>
      <c r="O70" s="974"/>
      <c r="P70" s="975"/>
      <c r="Q70" s="976">
        <v>137701</v>
      </c>
      <c r="R70" s="970"/>
      <c r="S70" s="970"/>
      <c r="T70" s="970"/>
      <c r="U70" s="970"/>
      <c r="V70" s="970">
        <v>133536</v>
      </c>
      <c r="W70" s="970"/>
      <c r="X70" s="970"/>
      <c r="Y70" s="970"/>
      <c r="Z70" s="970"/>
      <c r="AA70" s="970">
        <v>4165</v>
      </c>
      <c r="AB70" s="970"/>
      <c r="AC70" s="970"/>
      <c r="AD70" s="970"/>
      <c r="AE70" s="970"/>
      <c r="AF70" s="970">
        <v>4165</v>
      </c>
      <c r="AG70" s="970"/>
      <c r="AH70" s="970"/>
      <c r="AI70" s="970"/>
      <c r="AJ70" s="970"/>
      <c r="AK70" s="970">
        <v>2511</v>
      </c>
      <c r="AL70" s="970"/>
      <c r="AM70" s="970"/>
      <c r="AN70" s="970"/>
      <c r="AO70" s="970"/>
      <c r="AP70" s="970" t="s">
        <v>544</v>
      </c>
      <c r="AQ70" s="970"/>
      <c r="AR70" s="970"/>
      <c r="AS70" s="970"/>
      <c r="AT70" s="970"/>
      <c r="AU70" s="970" t="s">
        <v>544</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c r="C71" s="974"/>
      <c r="D71" s="974"/>
      <c r="E71" s="974"/>
      <c r="F71" s="974"/>
      <c r="G71" s="974"/>
      <c r="H71" s="974"/>
      <c r="I71" s="974"/>
      <c r="J71" s="974"/>
      <c r="K71" s="974"/>
      <c r="L71" s="974"/>
      <c r="M71" s="974"/>
      <c r="N71" s="974"/>
      <c r="O71" s="974"/>
      <c r="P71" s="975"/>
      <c r="Q71" s="976"/>
      <c r="R71" s="970"/>
      <c r="S71" s="970"/>
      <c r="T71" s="970"/>
      <c r="U71" s="970"/>
      <c r="V71" s="970"/>
      <c r="W71" s="970"/>
      <c r="X71" s="970"/>
      <c r="Y71" s="970"/>
      <c r="Z71" s="970"/>
      <c r="AA71" s="970"/>
      <c r="AB71" s="970"/>
      <c r="AC71" s="970"/>
      <c r="AD71" s="970"/>
      <c r="AE71" s="970"/>
      <c r="AF71" s="970"/>
      <c r="AG71" s="970"/>
      <c r="AH71" s="970"/>
      <c r="AI71" s="970"/>
      <c r="AJ71" s="970"/>
      <c r="AK71" s="970"/>
      <c r="AL71" s="970"/>
      <c r="AM71" s="970"/>
      <c r="AN71" s="970"/>
      <c r="AO71" s="970"/>
      <c r="AP71" s="970"/>
      <c r="AQ71" s="970"/>
      <c r="AR71" s="970"/>
      <c r="AS71" s="970"/>
      <c r="AT71" s="970"/>
      <c r="AU71" s="970"/>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368</v>
      </c>
      <c r="B88" s="943" t="s">
        <v>397</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4184</v>
      </c>
      <c r="AG88" s="958"/>
      <c r="AH88" s="958"/>
      <c r="AI88" s="958"/>
      <c r="AJ88" s="958"/>
      <c r="AK88" s="962"/>
      <c r="AL88" s="962"/>
      <c r="AM88" s="962"/>
      <c r="AN88" s="962"/>
      <c r="AO88" s="962"/>
      <c r="AP88" s="958" t="s">
        <v>556</v>
      </c>
      <c r="AQ88" s="958"/>
      <c r="AR88" s="958"/>
      <c r="AS88" s="958"/>
      <c r="AT88" s="958"/>
      <c r="AU88" s="958" t="s">
        <v>556</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43" t="s">
        <v>398</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23</v>
      </c>
      <c r="CS102" s="950"/>
      <c r="CT102" s="950"/>
      <c r="CU102" s="950"/>
      <c r="CV102" s="951"/>
      <c r="CW102" s="949">
        <v>19</v>
      </c>
      <c r="CX102" s="950"/>
      <c r="CY102" s="950"/>
      <c r="CZ102" s="950"/>
      <c r="DA102" s="951"/>
      <c r="DB102" s="949" t="s">
        <v>556</v>
      </c>
      <c r="DC102" s="950"/>
      <c r="DD102" s="950"/>
      <c r="DE102" s="950"/>
      <c r="DF102" s="951"/>
      <c r="DG102" s="949" t="s">
        <v>556</v>
      </c>
      <c r="DH102" s="950"/>
      <c r="DI102" s="950"/>
      <c r="DJ102" s="950"/>
      <c r="DK102" s="951"/>
      <c r="DL102" s="949" t="s">
        <v>556</v>
      </c>
      <c r="DM102" s="950"/>
      <c r="DN102" s="950"/>
      <c r="DO102" s="950"/>
      <c r="DP102" s="951"/>
      <c r="DQ102" s="949" t="s">
        <v>556</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399</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400</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403</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404</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406</v>
      </c>
      <c r="AB109" s="893"/>
      <c r="AC109" s="893"/>
      <c r="AD109" s="893"/>
      <c r="AE109" s="894"/>
      <c r="AF109" s="895" t="s">
        <v>287</v>
      </c>
      <c r="AG109" s="893"/>
      <c r="AH109" s="893"/>
      <c r="AI109" s="893"/>
      <c r="AJ109" s="894"/>
      <c r="AK109" s="895" t="s">
        <v>286</v>
      </c>
      <c r="AL109" s="893"/>
      <c r="AM109" s="893"/>
      <c r="AN109" s="893"/>
      <c r="AO109" s="894"/>
      <c r="AP109" s="895" t="s">
        <v>407</v>
      </c>
      <c r="AQ109" s="893"/>
      <c r="AR109" s="893"/>
      <c r="AS109" s="893"/>
      <c r="AT109" s="924"/>
      <c r="AU109" s="892" t="s">
        <v>405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406</v>
      </c>
      <c r="BR109" s="893"/>
      <c r="BS109" s="893"/>
      <c r="BT109" s="893"/>
      <c r="BU109" s="894"/>
      <c r="BV109" s="895" t="s">
        <v>287</v>
      </c>
      <c r="BW109" s="893"/>
      <c r="BX109" s="893"/>
      <c r="BY109" s="893"/>
      <c r="BZ109" s="894"/>
      <c r="CA109" s="895" t="s">
        <v>286</v>
      </c>
      <c r="CB109" s="893"/>
      <c r="CC109" s="893"/>
      <c r="CD109" s="893"/>
      <c r="CE109" s="894"/>
      <c r="CF109" s="931" t="s">
        <v>407</v>
      </c>
      <c r="CG109" s="931"/>
      <c r="CH109" s="931"/>
      <c r="CI109" s="931"/>
      <c r="CJ109" s="931"/>
      <c r="CK109" s="895" t="s">
        <v>408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406</v>
      </c>
      <c r="DH109" s="893"/>
      <c r="DI109" s="893"/>
      <c r="DJ109" s="893"/>
      <c r="DK109" s="894"/>
      <c r="DL109" s="895" t="s">
        <v>287</v>
      </c>
      <c r="DM109" s="893"/>
      <c r="DN109" s="893"/>
      <c r="DO109" s="893"/>
      <c r="DP109" s="894"/>
      <c r="DQ109" s="895" t="s">
        <v>286</v>
      </c>
      <c r="DR109" s="893"/>
      <c r="DS109" s="893"/>
      <c r="DT109" s="893"/>
      <c r="DU109" s="894"/>
      <c r="DV109" s="895" t="s">
        <v>407</v>
      </c>
      <c r="DW109" s="893"/>
      <c r="DX109" s="893"/>
      <c r="DY109" s="893"/>
      <c r="DZ109" s="924"/>
    </row>
    <row r="110" spans="1:131" s="199" customFormat="1" ht="26.25" customHeight="1">
      <c r="A110" s="795" t="s">
        <v>409</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2427294</v>
      </c>
      <c r="AB110" s="886"/>
      <c r="AC110" s="886"/>
      <c r="AD110" s="886"/>
      <c r="AE110" s="887"/>
      <c r="AF110" s="888">
        <v>2294523</v>
      </c>
      <c r="AG110" s="886"/>
      <c r="AH110" s="886"/>
      <c r="AI110" s="886"/>
      <c r="AJ110" s="887"/>
      <c r="AK110" s="888">
        <v>2212896</v>
      </c>
      <c r="AL110" s="886"/>
      <c r="AM110" s="886"/>
      <c r="AN110" s="886"/>
      <c r="AO110" s="887"/>
      <c r="AP110" s="889">
        <v>18.3</v>
      </c>
      <c r="AQ110" s="890"/>
      <c r="AR110" s="890"/>
      <c r="AS110" s="890"/>
      <c r="AT110" s="891"/>
      <c r="AU110" s="925" t="s">
        <v>61</v>
      </c>
      <c r="AV110" s="926"/>
      <c r="AW110" s="926"/>
      <c r="AX110" s="926"/>
      <c r="AY110" s="926"/>
      <c r="AZ110" s="851" t="s">
        <v>410</v>
      </c>
      <c r="BA110" s="796"/>
      <c r="BB110" s="796"/>
      <c r="BC110" s="796"/>
      <c r="BD110" s="796"/>
      <c r="BE110" s="796"/>
      <c r="BF110" s="796"/>
      <c r="BG110" s="796"/>
      <c r="BH110" s="796"/>
      <c r="BI110" s="796"/>
      <c r="BJ110" s="796"/>
      <c r="BK110" s="796"/>
      <c r="BL110" s="796"/>
      <c r="BM110" s="796"/>
      <c r="BN110" s="796"/>
      <c r="BO110" s="796"/>
      <c r="BP110" s="797"/>
      <c r="BQ110" s="852">
        <v>21662151</v>
      </c>
      <c r="BR110" s="833"/>
      <c r="BS110" s="833"/>
      <c r="BT110" s="833"/>
      <c r="BU110" s="833"/>
      <c r="BV110" s="833">
        <v>21937387</v>
      </c>
      <c r="BW110" s="833"/>
      <c r="BX110" s="833"/>
      <c r="BY110" s="833"/>
      <c r="BZ110" s="833"/>
      <c r="CA110" s="833">
        <v>21937542</v>
      </c>
      <c r="CB110" s="833"/>
      <c r="CC110" s="833"/>
      <c r="CD110" s="833"/>
      <c r="CE110" s="833"/>
      <c r="CF110" s="857">
        <v>181.7</v>
      </c>
      <c r="CG110" s="858"/>
      <c r="CH110" s="858"/>
      <c r="CI110" s="858"/>
      <c r="CJ110" s="858"/>
      <c r="CK110" s="921" t="s">
        <v>411</v>
      </c>
      <c r="CL110" s="807"/>
      <c r="CM110" s="882" t="s">
        <v>412</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413</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414</v>
      </c>
      <c r="BA111" s="738"/>
      <c r="BB111" s="738"/>
      <c r="BC111" s="738"/>
      <c r="BD111" s="738"/>
      <c r="BE111" s="738"/>
      <c r="BF111" s="738"/>
      <c r="BG111" s="738"/>
      <c r="BH111" s="738"/>
      <c r="BI111" s="738"/>
      <c r="BJ111" s="738"/>
      <c r="BK111" s="738"/>
      <c r="BL111" s="738"/>
      <c r="BM111" s="738"/>
      <c r="BN111" s="738"/>
      <c r="BO111" s="738"/>
      <c r="BP111" s="739"/>
      <c r="BQ111" s="804">
        <v>10322</v>
      </c>
      <c r="BR111" s="805"/>
      <c r="BS111" s="805"/>
      <c r="BT111" s="805"/>
      <c r="BU111" s="805"/>
      <c r="BV111" s="805">
        <v>9104</v>
      </c>
      <c r="BW111" s="805"/>
      <c r="BX111" s="805"/>
      <c r="BY111" s="805"/>
      <c r="BZ111" s="805"/>
      <c r="CA111" s="805">
        <v>7866</v>
      </c>
      <c r="CB111" s="805"/>
      <c r="CC111" s="805"/>
      <c r="CD111" s="805"/>
      <c r="CE111" s="805"/>
      <c r="CF111" s="866">
        <v>0.1</v>
      </c>
      <c r="CG111" s="867"/>
      <c r="CH111" s="867"/>
      <c r="CI111" s="867"/>
      <c r="CJ111" s="867"/>
      <c r="CK111" s="922"/>
      <c r="CL111" s="809"/>
      <c r="CM111" s="812" t="s">
        <v>415</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416</v>
      </c>
      <c r="B112" s="908"/>
      <c r="C112" s="738" t="s">
        <v>417</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418</v>
      </c>
      <c r="BA112" s="738"/>
      <c r="BB112" s="738"/>
      <c r="BC112" s="738"/>
      <c r="BD112" s="738"/>
      <c r="BE112" s="738"/>
      <c r="BF112" s="738"/>
      <c r="BG112" s="738"/>
      <c r="BH112" s="738"/>
      <c r="BI112" s="738"/>
      <c r="BJ112" s="738"/>
      <c r="BK112" s="738"/>
      <c r="BL112" s="738"/>
      <c r="BM112" s="738"/>
      <c r="BN112" s="738"/>
      <c r="BO112" s="738"/>
      <c r="BP112" s="739"/>
      <c r="BQ112" s="804">
        <v>9904202</v>
      </c>
      <c r="BR112" s="805"/>
      <c r="BS112" s="805"/>
      <c r="BT112" s="805"/>
      <c r="BU112" s="805"/>
      <c r="BV112" s="805">
        <v>9811853</v>
      </c>
      <c r="BW112" s="805"/>
      <c r="BX112" s="805"/>
      <c r="BY112" s="805"/>
      <c r="BZ112" s="805"/>
      <c r="CA112" s="805">
        <v>9478993</v>
      </c>
      <c r="CB112" s="805"/>
      <c r="CC112" s="805"/>
      <c r="CD112" s="805"/>
      <c r="CE112" s="805"/>
      <c r="CF112" s="866">
        <v>78.5</v>
      </c>
      <c r="CG112" s="867"/>
      <c r="CH112" s="867"/>
      <c r="CI112" s="867"/>
      <c r="CJ112" s="867"/>
      <c r="CK112" s="922"/>
      <c r="CL112" s="809"/>
      <c r="CM112" s="812" t="s">
        <v>419</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420</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596620</v>
      </c>
      <c r="AB113" s="914"/>
      <c r="AC113" s="914"/>
      <c r="AD113" s="914"/>
      <c r="AE113" s="915"/>
      <c r="AF113" s="916">
        <v>644303</v>
      </c>
      <c r="AG113" s="914"/>
      <c r="AH113" s="914"/>
      <c r="AI113" s="914"/>
      <c r="AJ113" s="915"/>
      <c r="AK113" s="916">
        <v>650419</v>
      </c>
      <c r="AL113" s="914"/>
      <c r="AM113" s="914"/>
      <c r="AN113" s="914"/>
      <c r="AO113" s="915"/>
      <c r="AP113" s="917">
        <v>5.4</v>
      </c>
      <c r="AQ113" s="918"/>
      <c r="AR113" s="918"/>
      <c r="AS113" s="918"/>
      <c r="AT113" s="919"/>
      <c r="AU113" s="927"/>
      <c r="AV113" s="928"/>
      <c r="AW113" s="928"/>
      <c r="AX113" s="928"/>
      <c r="AY113" s="928"/>
      <c r="AZ113" s="803" t="s">
        <v>421</v>
      </c>
      <c r="BA113" s="738"/>
      <c r="BB113" s="738"/>
      <c r="BC113" s="738"/>
      <c r="BD113" s="738"/>
      <c r="BE113" s="738"/>
      <c r="BF113" s="738"/>
      <c r="BG113" s="738"/>
      <c r="BH113" s="738"/>
      <c r="BI113" s="738"/>
      <c r="BJ113" s="738"/>
      <c r="BK113" s="738"/>
      <c r="BL113" s="738"/>
      <c r="BM113" s="738"/>
      <c r="BN113" s="738"/>
      <c r="BO113" s="738"/>
      <c r="BP113" s="739"/>
      <c r="BQ113" s="804">
        <v>36195</v>
      </c>
      <c r="BR113" s="805"/>
      <c r="BS113" s="805"/>
      <c r="BT113" s="805"/>
      <c r="BU113" s="805"/>
      <c r="BV113" s="805" t="s">
        <v>111</v>
      </c>
      <c r="BW113" s="805"/>
      <c r="BX113" s="805"/>
      <c r="BY113" s="805"/>
      <c r="BZ113" s="805"/>
      <c r="CA113" s="805" t="s">
        <v>111</v>
      </c>
      <c r="CB113" s="805"/>
      <c r="CC113" s="805"/>
      <c r="CD113" s="805"/>
      <c r="CE113" s="805"/>
      <c r="CF113" s="866" t="s">
        <v>111</v>
      </c>
      <c r="CG113" s="867"/>
      <c r="CH113" s="867"/>
      <c r="CI113" s="867"/>
      <c r="CJ113" s="867"/>
      <c r="CK113" s="922"/>
      <c r="CL113" s="809"/>
      <c r="CM113" s="812" t="s">
        <v>422</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v>10322</v>
      </c>
      <c r="DH113" s="768"/>
      <c r="DI113" s="768"/>
      <c r="DJ113" s="768"/>
      <c r="DK113" s="769"/>
      <c r="DL113" s="770">
        <v>9104</v>
      </c>
      <c r="DM113" s="768"/>
      <c r="DN113" s="768"/>
      <c r="DO113" s="768"/>
      <c r="DP113" s="769"/>
      <c r="DQ113" s="770">
        <v>7866</v>
      </c>
      <c r="DR113" s="768"/>
      <c r="DS113" s="768"/>
      <c r="DT113" s="768"/>
      <c r="DU113" s="769"/>
      <c r="DV113" s="815">
        <v>0.1</v>
      </c>
      <c r="DW113" s="816"/>
      <c r="DX113" s="816"/>
      <c r="DY113" s="816"/>
      <c r="DZ113" s="817"/>
    </row>
    <row r="114" spans="1:130" s="199" customFormat="1" ht="26.25" customHeight="1">
      <c r="A114" s="909"/>
      <c r="B114" s="910"/>
      <c r="C114" s="738" t="s">
        <v>423</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75256</v>
      </c>
      <c r="AB114" s="768"/>
      <c r="AC114" s="768"/>
      <c r="AD114" s="768"/>
      <c r="AE114" s="769"/>
      <c r="AF114" s="770">
        <v>36631</v>
      </c>
      <c r="AG114" s="768"/>
      <c r="AH114" s="768"/>
      <c r="AI114" s="768"/>
      <c r="AJ114" s="769"/>
      <c r="AK114" s="770" t="s">
        <v>111</v>
      </c>
      <c r="AL114" s="768"/>
      <c r="AM114" s="768"/>
      <c r="AN114" s="768"/>
      <c r="AO114" s="769"/>
      <c r="AP114" s="815" t="s">
        <v>111</v>
      </c>
      <c r="AQ114" s="816"/>
      <c r="AR114" s="816"/>
      <c r="AS114" s="816"/>
      <c r="AT114" s="817"/>
      <c r="AU114" s="927"/>
      <c r="AV114" s="928"/>
      <c r="AW114" s="928"/>
      <c r="AX114" s="928"/>
      <c r="AY114" s="928"/>
      <c r="AZ114" s="803" t="s">
        <v>424</v>
      </c>
      <c r="BA114" s="738"/>
      <c r="BB114" s="738"/>
      <c r="BC114" s="738"/>
      <c r="BD114" s="738"/>
      <c r="BE114" s="738"/>
      <c r="BF114" s="738"/>
      <c r="BG114" s="738"/>
      <c r="BH114" s="738"/>
      <c r="BI114" s="738"/>
      <c r="BJ114" s="738"/>
      <c r="BK114" s="738"/>
      <c r="BL114" s="738"/>
      <c r="BM114" s="738"/>
      <c r="BN114" s="738"/>
      <c r="BO114" s="738"/>
      <c r="BP114" s="739"/>
      <c r="BQ114" s="804">
        <v>4263916</v>
      </c>
      <c r="BR114" s="805"/>
      <c r="BS114" s="805"/>
      <c r="BT114" s="805"/>
      <c r="BU114" s="805"/>
      <c r="BV114" s="805">
        <v>3775566</v>
      </c>
      <c r="BW114" s="805"/>
      <c r="BX114" s="805"/>
      <c r="BY114" s="805"/>
      <c r="BZ114" s="805"/>
      <c r="CA114" s="805">
        <v>3514105</v>
      </c>
      <c r="CB114" s="805"/>
      <c r="CC114" s="805"/>
      <c r="CD114" s="805"/>
      <c r="CE114" s="805"/>
      <c r="CF114" s="866">
        <v>29.1</v>
      </c>
      <c r="CG114" s="867"/>
      <c r="CH114" s="867"/>
      <c r="CI114" s="867"/>
      <c r="CJ114" s="867"/>
      <c r="CK114" s="922"/>
      <c r="CL114" s="809"/>
      <c r="CM114" s="812" t="s">
        <v>425</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426</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1388</v>
      </c>
      <c r="AB115" s="914"/>
      <c r="AC115" s="914"/>
      <c r="AD115" s="914"/>
      <c r="AE115" s="915"/>
      <c r="AF115" s="916">
        <v>1388</v>
      </c>
      <c r="AG115" s="914"/>
      <c r="AH115" s="914"/>
      <c r="AI115" s="914"/>
      <c r="AJ115" s="915"/>
      <c r="AK115" s="916">
        <v>1388</v>
      </c>
      <c r="AL115" s="914"/>
      <c r="AM115" s="914"/>
      <c r="AN115" s="914"/>
      <c r="AO115" s="915"/>
      <c r="AP115" s="917">
        <v>0</v>
      </c>
      <c r="AQ115" s="918"/>
      <c r="AR115" s="918"/>
      <c r="AS115" s="918"/>
      <c r="AT115" s="919"/>
      <c r="AU115" s="927"/>
      <c r="AV115" s="928"/>
      <c r="AW115" s="928"/>
      <c r="AX115" s="928"/>
      <c r="AY115" s="928"/>
      <c r="AZ115" s="803" t="s">
        <v>427</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428</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429</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430</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431</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432</v>
      </c>
      <c r="Z117" s="894"/>
      <c r="AA117" s="899">
        <v>3100558</v>
      </c>
      <c r="AB117" s="900"/>
      <c r="AC117" s="900"/>
      <c r="AD117" s="900"/>
      <c r="AE117" s="901"/>
      <c r="AF117" s="902">
        <v>2976845</v>
      </c>
      <c r="AG117" s="900"/>
      <c r="AH117" s="900"/>
      <c r="AI117" s="900"/>
      <c r="AJ117" s="901"/>
      <c r="AK117" s="902">
        <v>2864703</v>
      </c>
      <c r="AL117" s="900"/>
      <c r="AM117" s="900"/>
      <c r="AN117" s="900"/>
      <c r="AO117" s="901"/>
      <c r="AP117" s="903"/>
      <c r="AQ117" s="904"/>
      <c r="AR117" s="904"/>
      <c r="AS117" s="904"/>
      <c r="AT117" s="905"/>
      <c r="AU117" s="927"/>
      <c r="AV117" s="928"/>
      <c r="AW117" s="928"/>
      <c r="AX117" s="928"/>
      <c r="AY117" s="928"/>
      <c r="AZ117" s="854" t="s">
        <v>433</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434</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406</v>
      </c>
      <c r="AB118" s="893"/>
      <c r="AC118" s="893"/>
      <c r="AD118" s="893"/>
      <c r="AE118" s="894"/>
      <c r="AF118" s="895" t="s">
        <v>287</v>
      </c>
      <c r="AG118" s="893"/>
      <c r="AH118" s="893"/>
      <c r="AI118" s="893"/>
      <c r="AJ118" s="894"/>
      <c r="AK118" s="895" t="s">
        <v>286</v>
      </c>
      <c r="AL118" s="893"/>
      <c r="AM118" s="893"/>
      <c r="AN118" s="893"/>
      <c r="AO118" s="894"/>
      <c r="AP118" s="896" t="s">
        <v>407</v>
      </c>
      <c r="AQ118" s="897"/>
      <c r="AR118" s="897"/>
      <c r="AS118" s="897"/>
      <c r="AT118" s="898"/>
      <c r="AU118" s="927"/>
      <c r="AV118" s="928"/>
      <c r="AW118" s="928"/>
      <c r="AX118" s="928"/>
      <c r="AY118" s="928"/>
      <c r="AZ118" s="870" t="s">
        <v>435</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436</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411</v>
      </c>
      <c r="B119" s="807"/>
      <c r="C119" s="882" t="s">
        <v>412</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437</v>
      </c>
      <c r="BP119" s="869"/>
      <c r="BQ119" s="873">
        <v>35876786</v>
      </c>
      <c r="BR119" s="836"/>
      <c r="BS119" s="836"/>
      <c r="BT119" s="836"/>
      <c r="BU119" s="836"/>
      <c r="BV119" s="836">
        <v>35533910</v>
      </c>
      <c r="BW119" s="836"/>
      <c r="BX119" s="836"/>
      <c r="BY119" s="836"/>
      <c r="BZ119" s="836"/>
      <c r="CA119" s="836">
        <v>34938506</v>
      </c>
      <c r="CB119" s="836"/>
      <c r="CC119" s="836"/>
      <c r="CD119" s="836"/>
      <c r="CE119" s="836"/>
      <c r="CF119" s="734"/>
      <c r="CG119" s="735"/>
      <c r="CH119" s="735"/>
      <c r="CI119" s="735"/>
      <c r="CJ119" s="825"/>
      <c r="CK119" s="923"/>
      <c r="CL119" s="811"/>
      <c r="CM119" s="829" t="s">
        <v>438</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415</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439</v>
      </c>
      <c r="AV120" s="875"/>
      <c r="AW120" s="875"/>
      <c r="AX120" s="875"/>
      <c r="AY120" s="876"/>
      <c r="AZ120" s="851" t="s">
        <v>440</v>
      </c>
      <c r="BA120" s="796"/>
      <c r="BB120" s="796"/>
      <c r="BC120" s="796"/>
      <c r="BD120" s="796"/>
      <c r="BE120" s="796"/>
      <c r="BF120" s="796"/>
      <c r="BG120" s="796"/>
      <c r="BH120" s="796"/>
      <c r="BI120" s="796"/>
      <c r="BJ120" s="796"/>
      <c r="BK120" s="796"/>
      <c r="BL120" s="796"/>
      <c r="BM120" s="796"/>
      <c r="BN120" s="796"/>
      <c r="BO120" s="796"/>
      <c r="BP120" s="797"/>
      <c r="BQ120" s="852">
        <v>4827441</v>
      </c>
      <c r="BR120" s="833"/>
      <c r="BS120" s="833"/>
      <c r="BT120" s="833"/>
      <c r="BU120" s="833"/>
      <c r="BV120" s="833">
        <v>5246102</v>
      </c>
      <c r="BW120" s="833"/>
      <c r="BX120" s="833"/>
      <c r="BY120" s="833"/>
      <c r="BZ120" s="833"/>
      <c r="CA120" s="833">
        <v>5725393</v>
      </c>
      <c r="CB120" s="833"/>
      <c r="CC120" s="833"/>
      <c r="CD120" s="833"/>
      <c r="CE120" s="833"/>
      <c r="CF120" s="857">
        <v>47.4</v>
      </c>
      <c r="CG120" s="858"/>
      <c r="CH120" s="858"/>
      <c r="CI120" s="858"/>
      <c r="CJ120" s="858"/>
      <c r="CK120" s="859" t="s">
        <v>441</v>
      </c>
      <c r="CL120" s="843"/>
      <c r="CM120" s="843"/>
      <c r="CN120" s="843"/>
      <c r="CO120" s="844"/>
      <c r="CP120" s="863" t="s">
        <v>391</v>
      </c>
      <c r="CQ120" s="864"/>
      <c r="CR120" s="864"/>
      <c r="CS120" s="864"/>
      <c r="CT120" s="864"/>
      <c r="CU120" s="864"/>
      <c r="CV120" s="864"/>
      <c r="CW120" s="864"/>
      <c r="CX120" s="864"/>
      <c r="CY120" s="864"/>
      <c r="CZ120" s="864"/>
      <c r="DA120" s="864"/>
      <c r="DB120" s="864"/>
      <c r="DC120" s="864"/>
      <c r="DD120" s="864"/>
      <c r="DE120" s="864"/>
      <c r="DF120" s="865"/>
      <c r="DG120" s="852">
        <v>6201882</v>
      </c>
      <c r="DH120" s="833"/>
      <c r="DI120" s="833"/>
      <c r="DJ120" s="833"/>
      <c r="DK120" s="833"/>
      <c r="DL120" s="833">
        <v>6121129</v>
      </c>
      <c r="DM120" s="833"/>
      <c r="DN120" s="833"/>
      <c r="DO120" s="833"/>
      <c r="DP120" s="833"/>
      <c r="DQ120" s="833">
        <v>5940940</v>
      </c>
      <c r="DR120" s="833"/>
      <c r="DS120" s="833"/>
      <c r="DT120" s="833"/>
      <c r="DU120" s="833"/>
      <c r="DV120" s="834">
        <v>49.2</v>
      </c>
      <c r="DW120" s="834"/>
      <c r="DX120" s="834"/>
      <c r="DY120" s="834"/>
      <c r="DZ120" s="835"/>
    </row>
    <row r="121" spans="1:130" s="199" customFormat="1" ht="26.25" customHeight="1">
      <c r="A121" s="808"/>
      <c r="B121" s="809"/>
      <c r="C121" s="854" t="s">
        <v>442</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1388</v>
      </c>
      <c r="AB121" s="768"/>
      <c r="AC121" s="768"/>
      <c r="AD121" s="768"/>
      <c r="AE121" s="769"/>
      <c r="AF121" s="770">
        <v>1388</v>
      </c>
      <c r="AG121" s="768"/>
      <c r="AH121" s="768"/>
      <c r="AI121" s="768"/>
      <c r="AJ121" s="769"/>
      <c r="AK121" s="770">
        <v>1388</v>
      </c>
      <c r="AL121" s="768"/>
      <c r="AM121" s="768"/>
      <c r="AN121" s="768"/>
      <c r="AO121" s="769"/>
      <c r="AP121" s="815">
        <v>0</v>
      </c>
      <c r="AQ121" s="816"/>
      <c r="AR121" s="816"/>
      <c r="AS121" s="816"/>
      <c r="AT121" s="817"/>
      <c r="AU121" s="877"/>
      <c r="AV121" s="878"/>
      <c r="AW121" s="878"/>
      <c r="AX121" s="878"/>
      <c r="AY121" s="879"/>
      <c r="AZ121" s="803" t="s">
        <v>443</v>
      </c>
      <c r="BA121" s="738"/>
      <c r="BB121" s="738"/>
      <c r="BC121" s="738"/>
      <c r="BD121" s="738"/>
      <c r="BE121" s="738"/>
      <c r="BF121" s="738"/>
      <c r="BG121" s="738"/>
      <c r="BH121" s="738"/>
      <c r="BI121" s="738"/>
      <c r="BJ121" s="738"/>
      <c r="BK121" s="738"/>
      <c r="BL121" s="738"/>
      <c r="BM121" s="738"/>
      <c r="BN121" s="738"/>
      <c r="BO121" s="738"/>
      <c r="BP121" s="739"/>
      <c r="BQ121" s="804">
        <v>27998</v>
      </c>
      <c r="BR121" s="805"/>
      <c r="BS121" s="805"/>
      <c r="BT121" s="805"/>
      <c r="BU121" s="805"/>
      <c r="BV121" s="805">
        <v>21248</v>
      </c>
      <c r="BW121" s="805"/>
      <c r="BX121" s="805"/>
      <c r="BY121" s="805"/>
      <c r="BZ121" s="805"/>
      <c r="CA121" s="805">
        <v>14786</v>
      </c>
      <c r="CB121" s="805"/>
      <c r="CC121" s="805"/>
      <c r="CD121" s="805"/>
      <c r="CE121" s="805"/>
      <c r="CF121" s="866">
        <v>0.1</v>
      </c>
      <c r="CG121" s="867"/>
      <c r="CH121" s="867"/>
      <c r="CI121" s="867"/>
      <c r="CJ121" s="867"/>
      <c r="CK121" s="860"/>
      <c r="CL121" s="846"/>
      <c r="CM121" s="846"/>
      <c r="CN121" s="846"/>
      <c r="CO121" s="847"/>
      <c r="CP121" s="826" t="s">
        <v>388</v>
      </c>
      <c r="CQ121" s="827"/>
      <c r="CR121" s="827"/>
      <c r="CS121" s="827"/>
      <c r="CT121" s="827"/>
      <c r="CU121" s="827"/>
      <c r="CV121" s="827"/>
      <c r="CW121" s="827"/>
      <c r="CX121" s="827"/>
      <c r="CY121" s="827"/>
      <c r="CZ121" s="827"/>
      <c r="DA121" s="827"/>
      <c r="DB121" s="827"/>
      <c r="DC121" s="827"/>
      <c r="DD121" s="827"/>
      <c r="DE121" s="827"/>
      <c r="DF121" s="828"/>
      <c r="DG121" s="804">
        <v>3355125</v>
      </c>
      <c r="DH121" s="805"/>
      <c r="DI121" s="805"/>
      <c r="DJ121" s="805"/>
      <c r="DK121" s="805"/>
      <c r="DL121" s="805">
        <v>3390484</v>
      </c>
      <c r="DM121" s="805"/>
      <c r="DN121" s="805"/>
      <c r="DO121" s="805"/>
      <c r="DP121" s="805"/>
      <c r="DQ121" s="805">
        <v>3287167</v>
      </c>
      <c r="DR121" s="805"/>
      <c r="DS121" s="805"/>
      <c r="DT121" s="805"/>
      <c r="DU121" s="805"/>
      <c r="DV121" s="782">
        <v>27.2</v>
      </c>
      <c r="DW121" s="782"/>
      <c r="DX121" s="782"/>
      <c r="DY121" s="782"/>
      <c r="DZ121" s="783"/>
    </row>
    <row r="122" spans="1:130" s="199" customFormat="1" ht="26.25" customHeight="1">
      <c r="A122" s="808"/>
      <c r="B122" s="809"/>
      <c r="C122" s="812" t="s">
        <v>425</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444</v>
      </c>
      <c r="BA122" s="871"/>
      <c r="BB122" s="871"/>
      <c r="BC122" s="871"/>
      <c r="BD122" s="871"/>
      <c r="BE122" s="871"/>
      <c r="BF122" s="871"/>
      <c r="BG122" s="871"/>
      <c r="BH122" s="871"/>
      <c r="BI122" s="871"/>
      <c r="BJ122" s="871"/>
      <c r="BK122" s="871"/>
      <c r="BL122" s="871"/>
      <c r="BM122" s="871"/>
      <c r="BN122" s="871"/>
      <c r="BO122" s="871"/>
      <c r="BP122" s="872"/>
      <c r="BQ122" s="873">
        <v>18196089</v>
      </c>
      <c r="BR122" s="836"/>
      <c r="BS122" s="836"/>
      <c r="BT122" s="836"/>
      <c r="BU122" s="836"/>
      <c r="BV122" s="836">
        <v>18384679</v>
      </c>
      <c r="BW122" s="836"/>
      <c r="BX122" s="836"/>
      <c r="BY122" s="836"/>
      <c r="BZ122" s="836"/>
      <c r="CA122" s="836">
        <v>18527148</v>
      </c>
      <c r="CB122" s="836"/>
      <c r="CC122" s="836"/>
      <c r="CD122" s="836"/>
      <c r="CE122" s="836"/>
      <c r="CF122" s="837">
        <v>153.4</v>
      </c>
      <c r="CG122" s="838"/>
      <c r="CH122" s="838"/>
      <c r="CI122" s="838"/>
      <c r="CJ122" s="838"/>
      <c r="CK122" s="860"/>
      <c r="CL122" s="846"/>
      <c r="CM122" s="846"/>
      <c r="CN122" s="846"/>
      <c r="CO122" s="847"/>
      <c r="CP122" s="826" t="s">
        <v>384</v>
      </c>
      <c r="CQ122" s="827"/>
      <c r="CR122" s="827"/>
      <c r="CS122" s="827"/>
      <c r="CT122" s="827"/>
      <c r="CU122" s="827"/>
      <c r="CV122" s="827"/>
      <c r="CW122" s="827"/>
      <c r="CX122" s="827"/>
      <c r="CY122" s="827"/>
      <c r="CZ122" s="827"/>
      <c r="DA122" s="827"/>
      <c r="DB122" s="827"/>
      <c r="DC122" s="827"/>
      <c r="DD122" s="827"/>
      <c r="DE122" s="827"/>
      <c r="DF122" s="828"/>
      <c r="DG122" s="804">
        <v>327688</v>
      </c>
      <c r="DH122" s="805"/>
      <c r="DI122" s="805"/>
      <c r="DJ122" s="805"/>
      <c r="DK122" s="805"/>
      <c r="DL122" s="805">
        <v>280920</v>
      </c>
      <c r="DM122" s="805"/>
      <c r="DN122" s="805"/>
      <c r="DO122" s="805"/>
      <c r="DP122" s="805"/>
      <c r="DQ122" s="805">
        <v>231798</v>
      </c>
      <c r="DR122" s="805"/>
      <c r="DS122" s="805"/>
      <c r="DT122" s="805"/>
      <c r="DU122" s="805"/>
      <c r="DV122" s="782">
        <v>1.9</v>
      </c>
      <c r="DW122" s="782"/>
      <c r="DX122" s="782"/>
      <c r="DY122" s="782"/>
      <c r="DZ122" s="783"/>
    </row>
    <row r="123" spans="1:130" s="199" customFormat="1" ht="26.25" customHeight="1">
      <c r="A123" s="808"/>
      <c r="B123" s="809"/>
      <c r="C123" s="812" t="s">
        <v>431</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445</v>
      </c>
      <c r="BP123" s="869"/>
      <c r="BQ123" s="823">
        <v>23051528</v>
      </c>
      <c r="BR123" s="824"/>
      <c r="BS123" s="824"/>
      <c r="BT123" s="824"/>
      <c r="BU123" s="824"/>
      <c r="BV123" s="824">
        <v>23652029</v>
      </c>
      <c r="BW123" s="824"/>
      <c r="BX123" s="824"/>
      <c r="BY123" s="824"/>
      <c r="BZ123" s="824"/>
      <c r="CA123" s="824">
        <v>24267327</v>
      </c>
      <c r="CB123" s="824"/>
      <c r="CC123" s="824"/>
      <c r="CD123" s="824"/>
      <c r="CE123" s="824"/>
      <c r="CF123" s="734"/>
      <c r="CG123" s="735"/>
      <c r="CH123" s="735"/>
      <c r="CI123" s="735"/>
      <c r="CJ123" s="825"/>
      <c r="CK123" s="860"/>
      <c r="CL123" s="846"/>
      <c r="CM123" s="846"/>
      <c r="CN123" s="846"/>
      <c r="CO123" s="847"/>
      <c r="CP123" s="826" t="s">
        <v>386</v>
      </c>
      <c r="CQ123" s="827"/>
      <c r="CR123" s="827"/>
      <c r="CS123" s="827"/>
      <c r="CT123" s="827"/>
      <c r="CU123" s="827"/>
      <c r="CV123" s="827"/>
      <c r="CW123" s="827"/>
      <c r="CX123" s="827"/>
      <c r="CY123" s="827"/>
      <c r="CZ123" s="827"/>
      <c r="DA123" s="827"/>
      <c r="DB123" s="827"/>
      <c r="DC123" s="827"/>
      <c r="DD123" s="827"/>
      <c r="DE123" s="827"/>
      <c r="DF123" s="828"/>
      <c r="DG123" s="767">
        <v>19507</v>
      </c>
      <c r="DH123" s="768"/>
      <c r="DI123" s="768"/>
      <c r="DJ123" s="768"/>
      <c r="DK123" s="769"/>
      <c r="DL123" s="770">
        <v>19320</v>
      </c>
      <c r="DM123" s="768"/>
      <c r="DN123" s="768"/>
      <c r="DO123" s="768"/>
      <c r="DP123" s="769"/>
      <c r="DQ123" s="770">
        <v>19088</v>
      </c>
      <c r="DR123" s="768"/>
      <c r="DS123" s="768"/>
      <c r="DT123" s="768"/>
      <c r="DU123" s="769"/>
      <c r="DV123" s="815">
        <v>0.2</v>
      </c>
      <c r="DW123" s="816"/>
      <c r="DX123" s="816"/>
      <c r="DY123" s="816"/>
      <c r="DZ123" s="817"/>
    </row>
    <row r="124" spans="1:130" s="199" customFormat="1" ht="26.25" customHeight="1" thickBot="1">
      <c r="A124" s="808"/>
      <c r="B124" s="809"/>
      <c r="C124" s="812" t="s">
        <v>434</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446</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105.9</v>
      </c>
      <c r="BR124" s="822"/>
      <c r="BS124" s="822"/>
      <c r="BT124" s="822"/>
      <c r="BU124" s="822"/>
      <c r="BV124" s="822">
        <v>97.5</v>
      </c>
      <c r="BW124" s="822"/>
      <c r="BX124" s="822"/>
      <c r="BY124" s="822"/>
      <c r="BZ124" s="822"/>
      <c r="CA124" s="822">
        <v>88.3</v>
      </c>
      <c r="CB124" s="822"/>
      <c r="CC124" s="822"/>
      <c r="CD124" s="822"/>
      <c r="CE124" s="822"/>
      <c r="CF124" s="712"/>
      <c r="CG124" s="713"/>
      <c r="CH124" s="713"/>
      <c r="CI124" s="713"/>
      <c r="CJ124" s="853"/>
      <c r="CK124" s="861"/>
      <c r="CL124" s="861"/>
      <c r="CM124" s="861"/>
      <c r="CN124" s="861"/>
      <c r="CO124" s="862"/>
      <c r="CP124" s="826" t="s">
        <v>447</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436</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448</v>
      </c>
      <c r="CL125" s="843"/>
      <c r="CM125" s="843"/>
      <c r="CN125" s="843"/>
      <c r="CO125" s="844"/>
      <c r="CP125" s="851" t="s">
        <v>449</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438</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450</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451</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452</v>
      </c>
      <c r="AY127" s="800"/>
      <c r="AZ127" s="800"/>
      <c r="BA127" s="800"/>
      <c r="BB127" s="800"/>
      <c r="BC127" s="800"/>
      <c r="BD127" s="800"/>
      <c r="BE127" s="801"/>
      <c r="BF127" s="799" t="s">
        <v>453</v>
      </c>
      <c r="BG127" s="800"/>
      <c r="BH127" s="800"/>
      <c r="BI127" s="800"/>
      <c r="BJ127" s="800"/>
      <c r="BK127" s="800"/>
      <c r="BL127" s="801"/>
      <c r="BM127" s="799" t="s">
        <v>454</v>
      </c>
      <c r="BN127" s="800"/>
      <c r="BO127" s="800"/>
      <c r="BP127" s="800"/>
      <c r="BQ127" s="800"/>
      <c r="BR127" s="800"/>
      <c r="BS127" s="801"/>
      <c r="BT127" s="799" t="s">
        <v>455</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456</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457</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458</v>
      </c>
      <c r="X128" s="786"/>
      <c r="Y128" s="786"/>
      <c r="Z128" s="787"/>
      <c r="AA128" s="788">
        <v>13378</v>
      </c>
      <c r="AB128" s="789"/>
      <c r="AC128" s="789"/>
      <c r="AD128" s="789"/>
      <c r="AE128" s="790"/>
      <c r="AF128" s="791">
        <v>10452</v>
      </c>
      <c r="AG128" s="789"/>
      <c r="AH128" s="789"/>
      <c r="AI128" s="789"/>
      <c r="AJ128" s="790"/>
      <c r="AK128" s="791">
        <v>5817</v>
      </c>
      <c r="AL128" s="789"/>
      <c r="AM128" s="789"/>
      <c r="AN128" s="789"/>
      <c r="AO128" s="790"/>
      <c r="AP128" s="792"/>
      <c r="AQ128" s="793"/>
      <c r="AR128" s="793"/>
      <c r="AS128" s="793"/>
      <c r="AT128" s="794"/>
      <c r="AU128" s="235"/>
      <c r="AV128" s="235"/>
      <c r="AW128" s="235"/>
      <c r="AX128" s="795" t="s">
        <v>459</v>
      </c>
      <c r="AY128" s="796"/>
      <c r="AZ128" s="796"/>
      <c r="BA128" s="796"/>
      <c r="BB128" s="796"/>
      <c r="BC128" s="796"/>
      <c r="BD128" s="796"/>
      <c r="BE128" s="797"/>
      <c r="BF128" s="774" t="s">
        <v>111</v>
      </c>
      <c r="BG128" s="775"/>
      <c r="BH128" s="775"/>
      <c r="BI128" s="775"/>
      <c r="BJ128" s="775"/>
      <c r="BK128" s="775"/>
      <c r="BL128" s="798"/>
      <c r="BM128" s="774">
        <v>12.9</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460</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461</v>
      </c>
      <c r="X129" s="765"/>
      <c r="Y129" s="765"/>
      <c r="Z129" s="766"/>
      <c r="AA129" s="767">
        <v>13641614</v>
      </c>
      <c r="AB129" s="768"/>
      <c r="AC129" s="768"/>
      <c r="AD129" s="768"/>
      <c r="AE129" s="769"/>
      <c r="AF129" s="770">
        <v>13617308</v>
      </c>
      <c r="AG129" s="768"/>
      <c r="AH129" s="768"/>
      <c r="AI129" s="768"/>
      <c r="AJ129" s="769"/>
      <c r="AK129" s="770">
        <v>13548139</v>
      </c>
      <c r="AL129" s="768"/>
      <c r="AM129" s="768"/>
      <c r="AN129" s="768"/>
      <c r="AO129" s="769"/>
      <c r="AP129" s="771"/>
      <c r="AQ129" s="772"/>
      <c r="AR129" s="772"/>
      <c r="AS129" s="772"/>
      <c r="AT129" s="773"/>
      <c r="AU129" s="237"/>
      <c r="AV129" s="237"/>
      <c r="AW129" s="237"/>
      <c r="AX129" s="737" t="s">
        <v>462</v>
      </c>
      <c r="AY129" s="738"/>
      <c r="AZ129" s="738"/>
      <c r="BA129" s="738"/>
      <c r="BB129" s="738"/>
      <c r="BC129" s="738"/>
      <c r="BD129" s="738"/>
      <c r="BE129" s="739"/>
      <c r="BF129" s="757" t="s">
        <v>111</v>
      </c>
      <c r="BG129" s="758"/>
      <c r="BH129" s="758"/>
      <c r="BI129" s="758"/>
      <c r="BJ129" s="758"/>
      <c r="BK129" s="758"/>
      <c r="BL129" s="759"/>
      <c r="BM129" s="757">
        <v>17.899999999999999</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463</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464</v>
      </c>
      <c r="X130" s="765"/>
      <c r="Y130" s="765"/>
      <c r="Z130" s="766"/>
      <c r="AA130" s="767">
        <v>1534672</v>
      </c>
      <c r="AB130" s="768"/>
      <c r="AC130" s="768"/>
      <c r="AD130" s="768"/>
      <c r="AE130" s="769"/>
      <c r="AF130" s="770">
        <v>1442699</v>
      </c>
      <c r="AG130" s="768"/>
      <c r="AH130" s="768"/>
      <c r="AI130" s="768"/>
      <c r="AJ130" s="769"/>
      <c r="AK130" s="770">
        <v>1472986</v>
      </c>
      <c r="AL130" s="768"/>
      <c r="AM130" s="768"/>
      <c r="AN130" s="768"/>
      <c r="AO130" s="769"/>
      <c r="AP130" s="771"/>
      <c r="AQ130" s="772"/>
      <c r="AR130" s="772"/>
      <c r="AS130" s="772"/>
      <c r="AT130" s="773"/>
      <c r="AU130" s="237"/>
      <c r="AV130" s="237"/>
      <c r="AW130" s="237"/>
      <c r="AX130" s="737" t="s">
        <v>465</v>
      </c>
      <c r="AY130" s="738"/>
      <c r="AZ130" s="738"/>
      <c r="BA130" s="738"/>
      <c r="BB130" s="738"/>
      <c r="BC130" s="738"/>
      <c r="BD130" s="738"/>
      <c r="BE130" s="739"/>
      <c r="BF130" s="740">
        <v>12.2</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466</v>
      </c>
      <c r="X131" s="748"/>
      <c r="Y131" s="748"/>
      <c r="Z131" s="749"/>
      <c r="AA131" s="750">
        <v>12106942</v>
      </c>
      <c r="AB131" s="751"/>
      <c r="AC131" s="751"/>
      <c r="AD131" s="751"/>
      <c r="AE131" s="752"/>
      <c r="AF131" s="753">
        <v>12174609</v>
      </c>
      <c r="AG131" s="751"/>
      <c r="AH131" s="751"/>
      <c r="AI131" s="751"/>
      <c r="AJ131" s="752"/>
      <c r="AK131" s="753">
        <v>12075153</v>
      </c>
      <c r="AL131" s="751"/>
      <c r="AM131" s="751"/>
      <c r="AN131" s="751"/>
      <c r="AO131" s="752"/>
      <c r="AP131" s="754"/>
      <c r="AQ131" s="755"/>
      <c r="AR131" s="755"/>
      <c r="AS131" s="755"/>
      <c r="AT131" s="756"/>
      <c r="AU131" s="237"/>
      <c r="AV131" s="237"/>
      <c r="AW131" s="237"/>
      <c r="AX131" s="715" t="s">
        <v>467</v>
      </c>
      <c r="AY131" s="716"/>
      <c r="AZ131" s="716"/>
      <c r="BA131" s="716"/>
      <c r="BB131" s="716"/>
      <c r="BC131" s="716"/>
      <c r="BD131" s="716"/>
      <c r="BE131" s="717"/>
      <c r="BF131" s="718">
        <v>88.3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468</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469</v>
      </c>
      <c r="W132" s="728"/>
      <c r="X132" s="728"/>
      <c r="Y132" s="728"/>
      <c r="Z132" s="729"/>
      <c r="AA132" s="730">
        <v>12.82328766</v>
      </c>
      <c r="AB132" s="731"/>
      <c r="AC132" s="731"/>
      <c r="AD132" s="731"/>
      <c r="AE132" s="732"/>
      <c r="AF132" s="733">
        <v>12.51534238</v>
      </c>
      <c r="AG132" s="731"/>
      <c r="AH132" s="731"/>
      <c r="AI132" s="731"/>
      <c r="AJ132" s="732"/>
      <c r="AK132" s="733">
        <v>11.47728729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470</v>
      </c>
      <c r="W133" s="707"/>
      <c r="X133" s="707"/>
      <c r="Y133" s="707"/>
      <c r="Z133" s="708"/>
      <c r="AA133" s="709">
        <v>12.9</v>
      </c>
      <c r="AB133" s="710"/>
      <c r="AC133" s="710"/>
      <c r="AD133" s="710"/>
      <c r="AE133" s="711"/>
      <c r="AF133" s="709">
        <v>12.6</v>
      </c>
      <c r="AG133" s="710"/>
      <c r="AH133" s="710"/>
      <c r="AI133" s="710"/>
      <c r="AJ133" s="711"/>
      <c r="AK133" s="709">
        <v>12.2</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22" t="s">
        <v>473</v>
      </c>
      <c r="L7" s="256"/>
      <c r="M7" s="257" t="s">
        <v>474</v>
      </c>
      <c r="N7" s="258"/>
    </row>
    <row r="8" spans="1:16">
      <c r="A8" s="250"/>
      <c r="B8" s="246"/>
      <c r="C8" s="246"/>
      <c r="D8" s="246"/>
      <c r="E8" s="246"/>
      <c r="F8" s="246"/>
      <c r="G8" s="259"/>
      <c r="H8" s="260"/>
      <c r="I8" s="260"/>
      <c r="J8" s="261"/>
      <c r="K8" s="1123"/>
      <c r="L8" s="262" t="s">
        <v>475</v>
      </c>
      <c r="M8" s="263" t="s">
        <v>476</v>
      </c>
      <c r="N8" s="264" t="s">
        <v>477</v>
      </c>
    </row>
    <row r="9" spans="1:16">
      <c r="A9" s="250"/>
      <c r="B9" s="246"/>
      <c r="C9" s="246"/>
      <c r="D9" s="246"/>
      <c r="E9" s="246"/>
      <c r="F9" s="246"/>
      <c r="G9" s="1136" t="s">
        <v>478</v>
      </c>
      <c r="H9" s="1137"/>
      <c r="I9" s="1137"/>
      <c r="J9" s="1138"/>
      <c r="K9" s="265">
        <v>4674286</v>
      </c>
      <c r="L9" s="266">
        <v>86206</v>
      </c>
      <c r="M9" s="267">
        <v>62051</v>
      </c>
      <c r="N9" s="268">
        <v>38.9</v>
      </c>
    </row>
    <row r="10" spans="1:16">
      <c r="A10" s="250"/>
      <c r="B10" s="246"/>
      <c r="C10" s="246"/>
      <c r="D10" s="246"/>
      <c r="E10" s="246"/>
      <c r="F10" s="246"/>
      <c r="G10" s="1136" t="s">
        <v>479</v>
      </c>
      <c r="H10" s="1137"/>
      <c r="I10" s="1137"/>
      <c r="J10" s="1138"/>
      <c r="K10" s="269">
        <v>218688</v>
      </c>
      <c r="L10" s="270">
        <v>4033</v>
      </c>
      <c r="M10" s="271">
        <v>5713</v>
      </c>
      <c r="N10" s="272">
        <v>-29.4</v>
      </c>
    </row>
    <row r="11" spans="1:16" ht="13.5" customHeight="1">
      <c r="A11" s="250"/>
      <c r="B11" s="246"/>
      <c r="C11" s="246"/>
      <c r="D11" s="246"/>
      <c r="E11" s="246"/>
      <c r="F11" s="246"/>
      <c r="G11" s="1136" t="s">
        <v>480</v>
      </c>
      <c r="H11" s="1137"/>
      <c r="I11" s="1137"/>
      <c r="J11" s="1138"/>
      <c r="K11" s="269">
        <v>22899</v>
      </c>
      <c r="L11" s="270">
        <v>422</v>
      </c>
      <c r="M11" s="271">
        <v>5796</v>
      </c>
      <c r="N11" s="272">
        <v>-92.7</v>
      </c>
    </row>
    <row r="12" spans="1:16" ht="13.5" customHeight="1">
      <c r="A12" s="250"/>
      <c r="B12" s="246"/>
      <c r="C12" s="246"/>
      <c r="D12" s="246"/>
      <c r="E12" s="246"/>
      <c r="F12" s="246"/>
      <c r="G12" s="1136" t="s">
        <v>481</v>
      </c>
      <c r="H12" s="1137"/>
      <c r="I12" s="1137"/>
      <c r="J12" s="1138"/>
      <c r="K12" s="269" t="s">
        <v>482</v>
      </c>
      <c r="L12" s="270" t="s">
        <v>482</v>
      </c>
      <c r="M12" s="271">
        <v>1167</v>
      </c>
      <c r="N12" s="272" t="s">
        <v>482</v>
      </c>
    </row>
    <row r="13" spans="1:16" ht="13.5" customHeight="1">
      <c r="A13" s="250"/>
      <c r="B13" s="246"/>
      <c r="C13" s="246"/>
      <c r="D13" s="246"/>
      <c r="E13" s="246"/>
      <c r="F13" s="246"/>
      <c r="G13" s="1136" t="s">
        <v>483</v>
      </c>
      <c r="H13" s="1137"/>
      <c r="I13" s="1137"/>
      <c r="J13" s="1138"/>
      <c r="K13" s="269" t="s">
        <v>482</v>
      </c>
      <c r="L13" s="270" t="s">
        <v>482</v>
      </c>
      <c r="M13" s="271">
        <v>0</v>
      </c>
      <c r="N13" s="272" t="s">
        <v>482</v>
      </c>
    </row>
    <row r="14" spans="1:16" ht="13.5" customHeight="1">
      <c r="A14" s="250"/>
      <c r="B14" s="246"/>
      <c r="C14" s="246"/>
      <c r="D14" s="246"/>
      <c r="E14" s="246"/>
      <c r="F14" s="246"/>
      <c r="G14" s="1136" t="s">
        <v>484</v>
      </c>
      <c r="H14" s="1137"/>
      <c r="I14" s="1137"/>
      <c r="J14" s="1138"/>
      <c r="K14" s="269">
        <v>178407</v>
      </c>
      <c r="L14" s="270">
        <v>3290</v>
      </c>
      <c r="M14" s="271">
        <v>2337</v>
      </c>
      <c r="N14" s="272">
        <v>40.799999999999997</v>
      </c>
    </row>
    <row r="15" spans="1:16" ht="13.5" customHeight="1">
      <c r="A15" s="250"/>
      <c r="B15" s="246"/>
      <c r="C15" s="246"/>
      <c r="D15" s="246"/>
      <c r="E15" s="246"/>
      <c r="F15" s="246"/>
      <c r="G15" s="1136" t="s">
        <v>485</v>
      </c>
      <c r="H15" s="1137"/>
      <c r="I15" s="1137"/>
      <c r="J15" s="1138"/>
      <c r="K15" s="269">
        <v>46988</v>
      </c>
      <c r="L15" s="270">
        <v>867</v>
      </c>
      <c r="M15" s="271">
        <v>1594</v>
      </c>
      <c r="N15" s="272">
        <v>-45.6</v>
      </c>
    </row>
    <row r="16" spans="1:16">
      <c r="A16" s="250"/>
      <c r="B16" s="246"/>
      <c r="C16" s="246"/>
      <c r="D16" s="246"/>
      <c r="E16" s="246"/>
      <c r="F16" s="246"/>
      <c r="G16" s="1139" t="s">
        <v>486</v>
      </c>
      <c r="H16" s="1140"/>
      <c r="I16" s="1140"/>
      <c r="J16" s="1141"/>
      <c r="K16" s="270">
        <v>-542218</v>
      </c>
      <c r="L16" s="270">
        <v>-10000</v>
      </c>
      <c r="M16" s="271">
        <v>-5993</v>
      </c>
      <c r="N16" s="272">
        <v>66.900000000000006</v>
      </c>
    </row>
    <row r="17" spans="1:16">
      <c r="A17" s="250"/>
      <c r="B17" s="246"/>
      <c r="C17" s="246"/>
      <c r="D17" s="246"/>
      <c r="E17" s="246"/>
      <c r="F17" s="246"/>
      <c r="G17" s="1139" t="s">
        <v>170</v>
      </c>
      <c r="H17" s="1140"/>
      <c r="I17" s="1140"/>
      <c r="J17" s="1141"/>
      <c r="K17" s="270">
        <v>4599050</v>
      </c>
      <c r="L17" s="270">
        <v>84819</v>
      </c>
      <c r="M17" s="271">
        <v>72665</v>
      </c>
      <c r="N17" s="272">
        <v>16.7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33" t="s">
        <v>491</v>
      </c>
      <c r="H21" s="1134"/>
      <c r="I21" s="1134"/>
      <c r="J21" s="1135"/>
      <c r="K21" s="282">
        <v>9.2200000000000006</v>
      </c>
      <c r="L21" s="283">
        <v>7.22</v>
      </c>
      <c r="M21" s="284">
        <v>2</v>
      </c>
      <c r="N21" s="251"/>
      <c r="O21" s="285"/>
      <c r="P21" s="281"/>
    </row>
    <row r="22" spans="1:16" s="286" customFormat="1">
      <c r="A22" s="281"/>
      <c r="B22" s="251"/>
      <c r="C22" s="251"/>
      <c r="D22" s="251"/>
      <c r="E22" s="251"/>
      <c r="F22" s="251"/>
      <c r="G22" s="1133" t="s">
        <v>492</v>
      </c>
      <c r="H22" s="1134"/>
      <c r="I22" s="1134"/>
      <c r="J22" s="1135"/>
      <c r="K22" s="287">
        <v>101</v>
      </c>
      <c r="L22" s="288">
        <v>98.4</v>
      </c>
      <c r="M22" s="289">
        <v>2.6</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22" t="s">
        <v>473</v>
      </c>
      <c r="L30" s="256"/>
      <c r="M30" s="257" t="s">
        <v>474</v>
      </c>
      <c r="N30" s="258"/>
    </row>
    <row r="31" spans="1:16">
      <c r="A31" s="250"/>
      <c r="B31" s="246"/>
      <c r="C31" s="246"/>
      <c r="D31" s="246"/>
      <c r="E31" s="246"/>
      <c r="F31" s="246"/>
      <c r="G31" s="259"/>
      <c r="H31" s="260"/>
      <c r="I31" s="260"/>
      <c r="J31" s="261"/>
      <c r="K31" s="1123"/>
      <c r="L31" s="262" t="s">
        <v>475</v>
      </c>
      <c r="M31" s="263" t="s">
        <v>476</v>
      </c>
      <c r="N31" s="264" t="s">
        <v>477</v>
      </c>
    </row>
    <row r="32" spans="1:16" ht="27" customHeight="1">
      <c r="A32" s="250"/>
      <c r="B32" s="246"/>
      <c r="C32" s="246"/>
      <c r="D32" s="246"/>
      <c r="E32" s="246"/>
      <c r="F32" s="246"/>
      <c r="G32" s="1124" t="s">
        <v>496</v>
      </c>
      <c r="H32" s="1125"/>
      <c r="I32" s="1125"/>
      <c r="J32" s="1126"/>
      <c r="K32" s="296">
        <v>2212896</v>
      </c>
      <c r="L32" s="296">
        <v>40812</v>
      </c>
      <c r="M32" s="297">
        <v>39687</v>
      </c>
      <c r="N32" s="298">
        <v>2.8</v>
      </c>
    </row>
    <row r="33" spans="1:16" ht="13.5" customHeight="1">
      <c r="A33" s="250"/>
      <c r="B33" s="246"/>
      <c r="C33" s="246"/>
      <c r="D33" s="246"/>
      <c r="E33" s="246"/>
      <c r="F33" s="246"/>
      <c r="G33" s="1124" t="s">
        <v>497</v>
      </c>
      <c r="H33" s="1125"/>
      <c r="I33" s="1125"/>
      <c r="J33" s="1126"/>
      <c r="K33" s="296" t="s">
        <v>482</v>
      </c>
      <c r="L33" s="296" t="s">
        <v>482</v>
      </c>
      <c r="M33" s="297" t="s">
        <v>482</v>
      </c>
      <c r="N33" s="298" t="s">
        <v>482</v>
      </c>
    </row>
    <row r="34" spans="1:16" ht="27" customHeight="1">
      <c r="A34" s="250"/>
      <c r="B34" s="246"/>
      <c r="C34" s="246"/>
      <c r="D34" s="246"/>
      <c r="E34" s="246"/>
      <c r="F34" s="246"/>
      <c r="G34" s="1124" t="s">
        <v>498</v>
      </c>
      <c r="H34" s="1125"/>
      <c r="I34" s="1125"/>
      <c r="J34" s="1126"/>
      <c r="K34" s="296" t="s">
        <v>482</v>
      </c>
      <c r="L34" s="296" t="s">
        <v>482</v>
      </c>
      <c r="M34" s="297">
        <v>56</v>
      </c>
      <c r="N34" s="298" t="s">
        <v>482</v>
      </c>
    </row>
    <row r="35" spans="1:16" ht="27" customHeight="1">
      <c r="A35" s="250"/>
      <c r="B35" s="246"/>
      <c r="C35" s="246"/>
      <c r="D35" s="246"/>
      <c r="E35" s="246"/>
      <c r="F35" s="246"/>
      <c r="G35" s="1124" t="s">
        <v>499</v>
      </c>
      <c r="H35" s="1125"/>
      <c r="I35" s="1125"/>
      <c r="J35" s="1126"/>
      <c r="K35" s="296">
        <v>650419</v>
      </c>
      <c r="L35" s="296">
        <v>11995</v>
      </c>
      <c r="M35" s="297">
        <v>13696</v>
      </c>
      <c r="N35" s="298">
        <v>-12.4</v>
      </c>
    </row>
    <row r="36" spans="1:16" ht="27" customHeight="1">
      <c r="A36" s="250"/>
      <c r="B36" s="246"/>
      <c r="C36" s="246"/>
      <c r="D36" s="246"/>
      <c r="E36" s="246"/>
      <c r="F36" s="246"/>
      <c r="G36" s="1124" t="s">
        <v>500</v>
      </c>
      <c r="H36" s="1125"/>
      <c r="I36" s="1125"/>
      <c r="J36" s="1126"/>
      <c r="K36" s="296" t="s">
        <v>482</v>
      </c>
      <c r="L36" s="296" t="s">
        <v>482</v>
      </c>
      <c r="M36" s="297">
        <v>1733</v>
      </c>
      <c r="N36" s="298" t="s">
        <v>482</v>
      </c>
    </row>
    <row r="37" spans="1:16" ht="13.5" customHeight="1">
      <c r="A37" s="250"/>
      <c r="B37" s="246"/>
      <c r="C37" s="246"/>
      <c r="D37" s="246"/>
      <c r="E37" s="246"/>
      <c r="F37" s="246"/>
      <c r="G37" s="1124" t="s">
        <v>501</v>
      </c>
      <c r="H37" s="1125"/>
      <c r="I37" s="1125"/>
      <c r="J37" s="1126"/>
      <c r="K37" s="296">
        <v>1388</v>
      </c>
      <c r="L37" s="296">
        <v>26</v>
      </c>
      <c r="M37" s="297">
        <v>790</v>
      </c>
      <c r="N37" s="298">
        <v>-96.7</v>
      </c>
    </row>
    <row r="38" spans="1:16" ht="27" customHeight="1">
      <c r="A38" s="250"/>
      <c r="B38" s="246"/>
      <c r="C38" s="246"/>
      <c r="D38" s="246"/>
      <c r="E38" s="246"/>
      <c r="F38" s="246"/>
      <c r="G38" s="1127" t="s">
        <v>502</v>
      </c>
      <c r="H38" s="1128"/>
      <c r="I38" s="1128"/>
      <c r="J38" s="1129"/>
      <c r="K38" s="299" t="s">
        <v>482</v>
      </c>
      <c r="L38" s="299" t="s">
        <v>482</v>
      </c>
      <c r="M38" s="300">
        <v>1</v>
      </c>
      <c r="N38" s="301" t="s">
        <v>482</v>
      </c>
      <c r="O38" s="295"/>
    </row>
    <row r="39" spans="1:16">
      <c r="A39" s="250"/>
      <c r="B39" s="246"/>
      <c r="C39" s="246"/>
      <c r="D39" s="246"/>
      <c r="E39" s="246"/>
      <c r="F39" s="246"/>
      <c r="G39" s="1127" t="s">
        <v>503</v>
      </c>
      <c r="H39" s="1128"/>
      <c r="I39" s="1128"/>
      <c r="J39" s="1129"/>
      <c r="K39" s="302">
        <v>-5817</v>
      </c>
      <c r="L39" s="302">
        <v>-107</v>
      </c>
      <c r="M39" s="303">
        <v>-5521</v>
      </c>
      <c r="N39" s="304">
        <v>-98.1</v>
      </c>
      <c r="O39" s="295"/>
    </row>
    <row r="40" spans="1:16" ht="27" customHeight="1">
      <c r="A40" s="250"/>
      <c r="B40" s="246"/>
      <c r="C40" s="246"/>
      <c r="D40" s="246"/>
      <c r="E40" s="246"/>
      <c r="F40" s="246"/>
      <c r="G40" s="1124" t="s">
        <v>504</v>
      </c>
      <c r="H40" s="1125"/>
      <c r="I40" s="1125"/>
      <c r="J40" s="1126"/>
      <c r="K40" s="302">
        <v>-1472986</v>
      </c>
      <c r="L40" s="302">
        <v>-27166</v>
      </c>
      <c r="M40" s="303">
        <v>-35785</v>
      </c>
      <c r="N40" s="304">
        <v>-24.1</v>
      </c>
      <c r="O40" s="295"/>
    </row>
    <row r="41" spans="1:16">
      <c r="A41" s="250"/>
      <c r="B41" s="246"/>
      <c r="C41" s="246"/>
      <c r="D41" s="246"/>
      <c r="E41" s="246"/>
      <c r="F41" s="246"/>
      <c r="G41" s="1130" t="s">
        <v>281</v>
      </c>
      <c r="H41" s="1131"/>
      <c r="I41" s="1131"/>
      <c r="J41" s="1132"/>
      <c r="K41" s="296">
        <v>1385900</v>
      </c>
      <c r="L41" s="302">
        <v>25560</v>
      </c>
      <c r="M41" s="303">
        <v>14658</v>
      </c>
      <c r="N41" s="304">
        <v>74.400000000000006</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17" t="s">
        <v>473</v>
      </c>
      <c r="J49" s="1119" t="s">
        <v>508</v>
      </c>
      <c r="K49" s="1120"/>
      <c r="L49" s="1120"/>
      <c r="M49" s="1120"/>
      <c r="N49" s="1121"/>
    </row>
    <row r="50" spans="1:14">
      <c r="A50" s="250"/>
      <c r="B50" s="246"/>
      <c r="C50" s="246"/>
      <c r="D50" s="246"/>
      <c r="E50" s="246"/>
      <c r="F50" s="246"/>
      <c r="G50" s="314"/>
      <c r="H50" s="315"/>
      <c r="I50" s="1118"/>
      <c r="J50" s="316" t="s">
        <v>509</v>
      </c>
      <c r="K50" s="317" t="s">
        <v>510</v>
      </c>
      <c r="L50" s="318" t="s">
        <v>511</v>
      </c>
      <c r="M50" s="319" t="s">
        <v>512</v>
      </c>
      <c r="N50" s="320" t="s">
        <v>513</v>
      </c>
    </row>
    <row r="51" spans="1:14">
      <c r="A51" s="250"/>
      <c r="B51" s="246"/>
      <c r="C51" s="246"/>
      <c r="D51" s="246"/>
      <c r="E51" s="246"/>
      <c r="F51" s="246"/>
      <c r="G51" s="312" t="s">
        <v>514</v>
      </c>
      <c r="H51" s="313"/>
      <c r="I51" s="321">
        <v>2503984</v>
      </c>
      <c r="J51" s="322">
        <v>44527</v>
      </c>
      <c r="K51" s="323">
        <v>-31.3</v>
      </c>
      <c r="L51" s="324">
        <v>50880</v>
      </c>
      <c r="M51" s="325">
        <v>7</v>
      </c>
      <c r="N51" s="326">
        <v>-38.299999999999997</v>
      </c>
    </row>
    <row r="52" spans="1:14">
      <c r="A52" s="250"/>
      <c r="B52" s="246"/>
      <c r="C52" s="246"/>
      <c r="D52" s="246"/>
      <c r="E52" s="246"/>
      <c r="F52" s="246"/>
      <c r="G52" s="327"/>
      <c r="H52" s="328" t="s">
        <v>515</v>
      </c>
      <c r="I52" s="329">
        <v>1396355</v>
      </c>
      <c r="J52" s="330">
        <v>24831</v>
      </c>
      <c r="K52" s="331">
        <v>-24.4</v>
      </c>
      <c r="L52" s="332">
        <v>26879</v>
      </c>
      <c r="M52" s="333">
        <v>2.4</v>
      </c>
      <c r="N52" s="334">
        <v>-26.8</v>
      </c>
    </row>
    <row r="53" spans="1:14">
      <c r="A53" s="250"/>
      <c r="B53" s="246"/>
      <c r="C53" s="246"/>
      <c r="D53" s="246"/>
      <c r="E53" s="246"/>
      <c r="F53" s="246"/>
      <c r="G53" s="312" t="s">
        <v>516</v>
      </c>
      <c r="H53" s="313"/>
      <c r="I53" s="321">
        <v>2241103</v>
      </c>
      <c r="J53" s="322">
        <v>40117</v>
      </c>
      <c r="K53" s="323">
        <v>-9.9</v>
      </c>
      <c r="L53" s="324">
        <v>63956</v>
      </c>
      <c r="M53" s="325">
        <v>25.7</v>
      </c>
      <c r="N53" s="326">
        <v>-35.6</v>
      </c>
    </row>
    <row r="54" spans="1:14">
      <c r="A54" s="250"/>
      <c r="B54" s="246"/>
      <c r="C54" s="246"/>
      <c r="D54" s="246"/>
      <c r="E54" s="246"/>
      <c r="F54" s="246"/>
      <c r="G54" s="327"/>
      <c r="H54" s="328" t="s">
        <v>515</v>
      </c>
      <c r="I54" s="329">
        <v>1159570</v>
      </c>
      <c r="J54" s="330">
        <v>20757</v>
      </c>
      <c r="K54" s="331">
        <v>-16.399999999999999</v>
      </c>
      <c r="L54" s="332">
        <v>29239</v>
      </c>
      <c r="M54" s="333">
        <v>8.8000000000000007</v>
      </c>
      <c r="N54" s="334">
        <v>-25.2</v>
      </c>
    </row>
    <row r="55" spans="1:14">
      <c r="A55" s="250"/>
      <c r="B55" s="246"/>
      <c r="C55" s="246"/>
      <c r="D55" s="246"/>
      <c r="E55" s="246"/>
      <c r="F55" s="246"/>
      <c r="G55" s="312" t="s">
        <v>517</v>
      </c>
      <c r="H55" s="313"/>
      <c r="I55" s="321">
        <v>1742714</v>
      </c>
      <c r="J55" s="322">
        <v>31533</v>
      </c>
      <c r="K55" s="323">
        <v>-21.4</v>
      </c>
      <c r="L55" s="324">
        <v>66255</v>
      </c>
      <c r="M55" s="325">
        <v>3.6</v>
      </c>
      <c r="N55" s="326">
        <v>-25</v>
      </c>
    </row>
    <row r="56" spans="1:14">
      <c r="A56" s="250"/>
      <c r="B56" s="246"/>
      <c r="C56" s="246"/>
      <c r="D56" s="246"/>
      <c r="E56" s="246"/>
      <c r="F56" s="246"/>
      <c r="G56" s="327"/>
      <c r="H56" s="328" t="s">
        <v>515</v>
      </c>
      <c r="I56" s="329">
        <v>1233072</v>
      </c>
      <c r="J56" s="330">
        <v>22311</v>
      </c>
      <c r="K56" s="331">
        <v>7.5</v>
      </c>
      <c r="L56" s="332">
        <v>31822</v>
      </c>
      <c r="M56" s="333">
        <v>8.8000000000000007</v>
      </c>
      <c r="N56" s="334">
        <v>-1.3</v>
      </c>
    </row>
    <row r="57" spans="1:14">
      <c r="A57" s="250"/>
      <c r="B57" s="246"/>
      <c r="C57" s="246"/>
      <c r="D57" s="246"/>
      <c r="E57" s="246"/>
      <c r="F57" s="246"/>
      <c r="G57" s="312" t="s">
        <v>518</v>
      </c>
      <c r="H57" s="313"/>
      <c r="I57" s="321">
        <v>2925784</v>
      </c>
      <c r="J57" s="322">
        <v>53392</v>
      </c>
      <c r="K57" s="323">
        <v>69.3</v>
      </c>
      <c r="L57" s="324">
        <v>47278</v>
      </c>
      <c r="M57" s="325">
        <v>-28.6</v>
      </c>
      <c r="N57" s="326">
        <v>97.9</v>
      </c>
    </row>
    <row r="58" spans="1:14">
      <c r="A58" s="250"/>
      <c r="B58" s="246"/>
      <c r="C58" s="246"/>
      <c r="D58" s="246"/>
      <c r="E58" s="246"/>
      <c r="F58" s="246"/>
      <c r="G58" s="327"/>
      <c r="H58" s="328" t="s">
        <v>515</v>
      </c>
      <c r="I58" s="329">
        <v>2017355</v>
      </c>
      <c r="J58" s="330">
        <v>36814</v>
      </c>
      <c r="K58" s="331">
        <v>65</v>
      </c>
      <c r="L58" s="332">
        <v>24096</v>
      </c>
      <c r="M58" s="333">
        <v>-24.3</v>
      </c>
      <c r="N58" s="334">
        <v>89.3</v>
      </c>
    </row>
    <row r="59" spans="1:14">
      <c r="A59" s="250"/>
      <c r="B59" s="246"/>
      <c r="C59" s="246"/>
      <c r="D59" s="246"/>
      <c r="E59" s="246"/>
      <c r="F59" s="246"/>
      <c r="G59" s="312" t="s">
        <v>519</v>
      </c>
      <c r="H59" s="313"/>
      <c r="I59" s="321">
        <v>2381118</v>
      </c>
      <c r="J59" s="322">
        <v>43914</v>
      </c>
      <c r="K59" s="323">
        <v>-17.8</v>
      </c>
      <c r="L59" s="324">
        <v>57295</v>
      </c>
      <c r="M59" s="325">
        <v>21.2</v>
      </c>
      <c r="N59" s="326">
        <v>-39</v>
      </c>
    </row>
    <row r="60" spans="1:14">
      <c r="A60" s="250"/>
      <c r="B60" s="246"/>
      <c r="C60" s="246"/>
      <c r="D60" s="246"/>
      <c r="E60" s="246"/>
      <c r="F60" s="246"/>
      <c r="G60" s="327"/>
      <c r="H60" s="328" t="s">
        <v>515</v>
      </c>
      <c r="I60" s="335">
        <v>1610997</v>
      </c>
      <c r="J60" s="330">
        <v>29711</v>
      </c>
      <c r="K60" s="331">
        <v>-19.3</v>
      </c>
      <c r="L60" s="332">
        <v>32771</v>
      </c>
      <c r="M60" s="333">
        <v>36</v>
      </c>
      <c r="N60" s="334">
        <v>-55.3</v>
      </c>
    </row>
    <row r="61" spans="1:14">
      <c r="A61" s="250"/>
      <c r="B61" s="246"/>
      <c r="C61" s="246"/>
      <c r="D61" s="246"/>
      <c r="E61" s="246"/>
      <c r="F61" s="246"/>
      <c r="G61" s="312" t="s">
        <v>520</v>
      </c>
      <c r="H61" s="336"/>
      <c r="I61" s="337">
        <v>2358941</v>
      </c>
      <c r="J61" s="338">
        <v>42697</v>
      </c>
      <c r="K61" s="339">
        <v>-2.2000000000000002</v>
      </c>
      <c r="L61" s="340">
        <v>57133</v>
      </c>
      <c r="M61" s="341">
        <v>5.8</v>
      </c>
      <c r="N61" s="326">
        <v>-8</v>
      </c>
    </row>
    <row r="62" spans="1:14">
      <c r="A62" s="250"/>
      <c r="B62" s="246"/>
      <c r="C62" s="246"/>
      <c r="D62" s="246"/>
      <c r="E62" s="246"/>
      <c r="F62" s="246"/>
      <c r="G62" s="327"/>
      <c r="H62" s="328" t="s">
        <v>515</v>
      </c>
      <c r="I62" s="329">
        <v>1483470</v>
      </c>
      <c r="J62" s="330">
        <v>26885</v>
      </c>
      <c r="K62" s="331">
        <v>2.5</v>
      </c>
      <c r="L62" s="332">
        <v>28961</v>
      </c>
      <c r="M62" s="333">
        <v>6.3</v>
      </c>
      <c r="N62" s="334">
        <v>-3.8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2" t="s">
        <v>3</v>
      </c>
      <c r="D47" s="1142"/>
      <c r="E47" s="1143"/>
      <c r="F47" s="11">
        <v>15.33</v>
      </c>
      <c r="G47" s="12">
        <v>17.43</v>
      </c>
      <c r="H47" s="12">
        <v>21.15</v>
      </c>
      <c r="I47" s="12">
        <v>23.03</v>
      </c>
      <c r="J47" s="13">
        <v>23.38</v>
      </c>
    </row>
    <row r="48" spans="2:10" ht="57.75" customHeight="1">
      <c r="B48" s="14"/>
      <c r="C48" s="1144" t="s">
        <v>4</v>
      </c>
      <c r="D48" s="1144"/>
      <c r="E48" s="1145"/>
      <c r="F48" s="15">
        <v>5.47</v>
      </c>
      <c r="G48" s="16">
        <v>8.51</v>
      </c>
      <c r="H48" s="16">
        <v>6.39</v>
      </c>
      <c r="I48" s="16">
        <v>6.2</v>
      </c>
      <c r="J48" s="17">
        <v>5.39</v>
      </c>
    </row>
    <row r="49" spans="2:10" ht="57.75" customHeight="1" thickBot="1">
      <c r="B49" s="18"/>
      <c r="C49" s="1146" t="s">
        <v>5</v>
      </c>
      <c r="D49" s="1146"/>
      <c r="E49" s="1147"/>
      <c r="F49" s="19">
        <v>2</v>
      </c>
      <c r="G49" s="20">
        <v>5.18</v>
      </c>
      <c r="H49" s="20">
        <v>1.63</v>
      </c>
      <c r="I49" s="20">
        <v>1.64</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2018-03-08T08:49:12Z</cp:lastPrinted>
  <dcterms:created xsi:type="dcterms:W3CDTF">2018-01-24T06:05:58Z</dcterms:created>
  <dcterms:modified xsi:type="dcterms:W3CDTF">2018-11-30T04:24:53Z</dcterms:modified>
  <cp:category/>
</cp:coreProperties>
</file>