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税財政Ｇ\02財政担当\08財政状況一覧表等\01財政状況資料集\H27決算\08HP用原稿（最終）\"/>
    </mc:Choice>
  </mc:AlternateContent>
  <bookViews>
    <workbookView xWindow="10230" yWindow="0" windowWidth="10275" windowHeight="80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5" i="9" l="1"/>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C39" i="9"/>
  <c r="CO38" i="9"/>
  <c r="BW38" i="9"/>
  <c r="BE38" i="9"/>
  <c r="AM38" i="9"/>
  <c r="C38" i="9"/>
  <c r="CO37" i="9"/>
  <c r="BW37" i="9"/>
  <c r="BE37" i="9"/>
  <c r="AM37" i="9"/>
  <c r="C37" i="9"/>
  <c r="CO36" i="9"/>
  <c r="BE36" i="9"/>
  <c r="AM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U36" i="9" s="1"/>
  <c r="U37" i="9" s="1"/>
  <c r="U38" i="9" s="1"/>
  <c r="U39" i="9" s="1"/>
  <c r="AM34" i="9" l="1"/>
  <c r="AM35" i="9" s="1"/>
  <c r="BE34" i="9"/>
  <c r="BE35" i="9" s="1"/>
  <c r="BW34" i="9" l="1"/>
  <c r="BW35" i="9" s="1"/>
  <c r="BW36" i="9" s="1"/>
  <c r="CO34" i="9" l="1"/>
  <c r="CO35" i="9" s="1"/>
</calcChain>
</file>

<file path=xl/sharedStrings.xml><?xml version="1.0" encoding="utf-8"?>
<sst xmlns="http://schemas.openxmlformats.org/spreadsheetml/2006/main" count="1053" uniqueCount="570">
  <si>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</si>
  <si>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</si>
  <si>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</si>
  <si>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</si>
  <si>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</si>
  <si>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</si>
  <si>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</si>
  <si>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</si>
  <si>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</si>
  <si>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</si>
  <si>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</si>
  <si>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</si>
  <si>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</si>
  <si>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</si>
  <si>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</si>
  <si>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</si>
  <si>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</si>
  <si>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</si>
  <si>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</si>
  <si>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</si>
  <si>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</si>
  <si>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</si>
  <si>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</si>
  <si>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</si>
  <si>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</si>
  <si>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</si>
  <si>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</si>
  <si>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</si>
  <si>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</si>
  <si>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</si>
  <si>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</si>
  <si>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</si>
  <si>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</si>
  <si>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</si>
  <si>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</si>
  <si>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</si>
  <si>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</si>
  <si>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</si>
  <si>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</si>
  <si>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</si>
  <si>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</si>
  <si>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</si>
  <si>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</si>
  <si>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</si>
  <si>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</si>
  <si>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</si>
  <si>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</si>
  <si>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</si>
  <si>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</si>
  <si>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</si>
  <si>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</si>
  <si>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</si>
  <si>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</si>
  <si>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</si>
  <si>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</si>
  <si>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</si>
  <si>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</si>
  <si>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</si>
  <si>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</si>
  <si>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</si>
  <si>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</si>
  <si>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</si>
  <si>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</si>
  <si>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</si>
  <si>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</si>
  <si>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</si>
  <si>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</si>
  <si>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</si>
  <si>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</si>
  <si>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</si>
  <si>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</si>
  <si>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</si>
  <si>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</si>
  <si>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</si>
  <si>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</si>
  <si>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</si>
  <si>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</si>
  <si>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</si>
  <si>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</si>
  <si>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</si>
  <si>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</si>
  <si>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</si>
  <si>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坂出市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</si>
  <si>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</si>
  <si>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</si>
  <si>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</si>
  <si>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</si>
  <si>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</si>
  <si>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</si>
  <si>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</si>
  <si>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</si>
  <si>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</si>
  <si>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</si>
  <si>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</si>
  <si>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</si>
  <si>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</si>
  <si>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</si>
  <si>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</si>
  <si>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</si>
  <si>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</si>
  <si>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</si>
  <si>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</si>
  <si>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</si>
  <si>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</si>
  <si>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</si>
  <si>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</si>
  <si>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</si>
  <si>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</si>
  <si>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</si>
  <si>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</si>
  <si>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</si>
  <si>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</si>
  <si>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</si>
  <si>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</si>
  <si>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</si>
  <si>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</si>
  <si>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</si>
  <si>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</si>
  <si>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</si>
  <si>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</si>
  <si>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</si>
  <si>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</si>
  <si>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</si>
  <si>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</si>
  <si>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</si>
  <si>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</si>
  <si>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</si>
  <si>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</si>
  <si>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</si>
  <si>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</si>
  <si>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</si>
  <si>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</si>
  <si>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</si>
  <si>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</si>
  <si>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</si>
  <si>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</si>
  <si>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</si>
  <si>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</si>
  <si>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</si>
  <si>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</si>
  <si>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</si>
  <si>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</si>
  <si>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</si>
  <si>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</si>
  <si>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</si>
  <si>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</si>
  <si>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</si>
  <si>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</si>
  <si>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</si>
  <si>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</si>
  <si>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</si>
  <si>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</si>
  <si>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</si>
  <si>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</si>
  <si>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</si>
  <si>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</si>
  <si>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</si>
  <si>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</si>
  <si>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</si>
  <si>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</si>
  <si>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</si>
  <si>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</si>
  <si>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</si>
  <si>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</si>
  <si>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</si>
  <si>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</si>
  <si>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</si>
  <si>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</si>
  <si>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</si>
  <si>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</si>
  <si>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</si>
  <si>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</si>
  <si>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</si>
  <si>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</si>
  <si>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</si>
  <si>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</si>
  <si>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</si>
  <si>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</si>
  <si>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</si>
  <si>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</si>
  <si>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</si>
  <si>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</si>
  <si>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</si>
  <si>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</si>
  <si>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</si>
  <si>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</si>
  <si>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</si>
  <si>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</si>
  <si>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</si>
  <si>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</si>
  <si>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</si>
  <si>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</si>
  <si>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</si>
  <si>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香川県坂出市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</si>
  <si>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</si>
  <si>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</si>
  <si>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</si>
  <si>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</si>
  <si>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</si>
  <si>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</si>
  <si>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</si>
  <si>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</si>
  <si>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</si>
  <si>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</si>
  <si>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</si>
  <si>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</si>
  <si>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</si>
  <si>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</si>
  <si>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</si>
  <si>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</si>
  <si>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</si>
  <si>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</si>
  <si>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</si>
  <si>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</si>
  <si>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</si>
  <si>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</si>
  <si>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</si>
  <si>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</si>
  <si>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</si>
  <si>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</si>
  <si>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</si>
  <si>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</si>
  <si>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</si>
  <si>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</si>
  <si>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</si>
  <si>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</si>
  <si>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</si>
  <si>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</si>
  <si>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</si>
  <si>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</si>
  <si>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</si>
  <si>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</si>
  <si>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</si>
  <si>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</si>
  <si>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</si>
  <si>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</si>
  <si>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</si>
  <si>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</si>
  <si>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</si>
  <si>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</si>
  <si>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</si>
  <si>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</si>
  <si>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</si>
  <si>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</si>
  <si>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</si>
  <si>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</si>
  <si>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</si>
  <si>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</si>
  <si>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</si>
  <si>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</si>
  <si>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</si>
  <si>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</si>
  <si>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</si>
  <si>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</si>
  <si>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</si>
  <si>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</si>
  <si>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</si>
  <si>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</si>
  <si>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</si>
  <si>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</si>
  <si>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</si>
  <si>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</si>
  <si>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</si>
  <si>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</si>
  <si>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</si>
  <si>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</si>
  <si>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</si>
  <si>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</si>
  <si>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</si>
  <si>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</si>
  <si>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</si>
  <si>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</si>
  <si>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</si>
  <si>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</si>
  <si>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</si>
  <si>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</si>
  <si>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</si>
  <si>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</si>
  <si>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</si>
  <si>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</si>
  <si>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</si>
  <si>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</si>
  <si>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</si>
  <si>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</si>
  <si>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</si>
  <si>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</si>
  <si>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</si>
  <si>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</si>
  <si>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</si>
  <si>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</si>
  <si>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</si>
  <si>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</si>
  <si>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</si>
  <si>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</si>
  <si>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</si>
  <si>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</si>
  <si>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</si>
  <si>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</si>
  <si>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</si>
  <si>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</si>
  <si>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</si>
  <si>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</si>
  <si>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</si>
  <si>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</si>
  <si>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</si>
  <si>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</si>
  <si>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</si>
  <si>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</si>
  <si>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</si>
  <si>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</si>
  <si>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</si>
  <si>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</si>
  <si>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</si>
  <si>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</si>
  <si>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</si>
  <si>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</si>
  <si>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</si>
  <si>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</si>
  <si>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</si>
  <si>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</si>
  <si>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</si>
  <si>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</si>
  <si>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</si>
  <si>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</si>
  <si>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</si>
  <si>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</si>
  <si>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</si>
  <si>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</si>
  <si>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</si>
  <si>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</si>
  <si>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</si>
  <si>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</si>
  <si>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</si>
  <si>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</si>
  <si>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</si>
  <si>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</si>
  <si>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</si>
  <si>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</si>
  <si>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</si>
  <si>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</si>
  <si>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</si>
  <si>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香川県坂出市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</si>
  <si>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</si>
  <si>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</si>
  <si>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</si>
  <si>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</si>
  <si>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</si>
  <si>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</si>
  <si>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</si>
  <si>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</si>
  <si>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</si>
  <si>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</si>
  <si>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</si>
  <si>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</si>
  <si>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</si>
  <si>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</si>
  <si>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</si>
  <si>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</si>
  <si>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</si>
  <si>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</si>
  <si>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</si>
  <si>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</si>
  <si>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王越診療所特別会計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</si>
  <si>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</si>
  <si>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</si>
  <si>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</si>
  <si>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</si>
  <si>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</si>
  <si>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</si>
  <si>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</si>
  <si>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</si>
  <si>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</si>
  <si>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</si>
  <si>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</si>
  <si>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</si>
  <si>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</si>
  <si>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</si>
  <si>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</si>
  <si>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国民健康保険与島診療所特別会計</t>
    <phoneticPr fontId="5"/>
  </si>
  <si>
    <t>介護保険特別会計</t>
    <phoneticPr fontId="5"/>
  </si>
  <si>
    <t>介護保険介護予防支援事業特別会計</t>
    <phoneticPr fontId="5"/>
  </si>
  <si>
    <t>-</t>
    <phoneticPr fontId="5"/>
  </si>
  <si>
    <t>坂出駅北口地下駐車場事業特別会計</t>
    <phoneticPr fontId="5"/>
  </si>
  <si>
    <t>後期高齢者医療特別会計</t>
    <phoneticPr fontId="5"/>
  </si>
  <si>
    <t>水道事業会計</t>
    <phoneticPr fontId="5"/>
  </si>
  <si>
    <t>法適用企業</t>
    <phoneticPr fontId="5"/>
  </si>
  <si>
    <t>市立病院事業会計</t>
    <phoneticPr fontId="5"/>
  </si>
  <si>
    <t>坂出港港湾整備事業特別会計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</si>
  <si>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</si>
  <si>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</si>
  <si>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</si>
  <si>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</si>
  <si>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</si>
  <si>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</si>
  <si>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</si>
  <si>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</si>
  <si>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</si>
  <si>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</si>
  <si>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</si>
  <si>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</si>
  <si>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</si>
  <si>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</si>
  <si>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</si>
  <si>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</si>
  <si>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</si>
  <si>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</si>
  <si>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</si>
  <si>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</si>
  <si>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</si>
  <si>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</si>
  <si>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</si>
  <si>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</si>
  <si>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</si>
  <si>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</si>
  <si>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</si>
  <si>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</si>
  <si>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</si>
  <si>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</si>
  <si>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</si>
  <si>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</si>
  <si>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</si>
  <si>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</si>
  <si>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</si>
  <si>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</si>
  <si>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</si>
  <si>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</si>
  <si>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</si>
  <si>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</si>
  <si>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</si>
  <si>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</si>
  <si>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</si>
  <si>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</si>
  <si>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</si>
  <si>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</si>
  <si>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</si>
  <si>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</si>
  <si>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</si>
  <si>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</si>
  <si>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</si>
  <si>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</si>
  <si>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</si>
  <si>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</si>
  <si>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</si>
  <si>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</si>
  <si>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</si>
  <si>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市立病院事業会計</t>
    <phoneticPr fontId="5"/>
  </si>
  <si>
    <t>(Ｆ)</t>
    <phoneticPr fontId="5"/>
  </si>
  <si>
    <t>坂出駅北口地下駐車場事業特別会計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</si>
  <si>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</si>
  <si>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</si>
  <si>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</si>
  <si>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</si>
  <si>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</si>
  <si>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</si>
  <si>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</si>
  <si>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</si>
  <si>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</si>
  <si>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</si>
  <si>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</si>
  <si>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</si>
  <si>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</si>
  <si>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</si>
  <si>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</si>
  <si>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</si>
  <si>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</si>
  <si>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</si>
  <si>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</si>
  <si>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</si>
  <si>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</si>
  <si>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</si>
  <si>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</si>
  <si>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</si>
  <si>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</si>
  <si>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</si>
  <si>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</si>
  <si>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</si>
  <si>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</si>
  <si>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</si>
  <si>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</si>
  <si>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</si>
  <si>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</si>
  <si>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</si>
  <si>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</si>
  <si>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</si>
  <si>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</si>
  <si>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</si>
  <si>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</si>
  <si>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</si>
  <si>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</si>
  <si>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</si>
  <si>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</si>
  <si>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</si>
  <si>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</si>
  <si>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</si>
  <si>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</si>
  <si>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</si>
  <si>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</si>
  <si>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</si>
  <si>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</si>
  <si>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</si>
  <si>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</si>
  <si>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</si>
  <si>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</si>
  <si>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</si>
  <si>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</si>
  <si>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</si>
  <si>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</si>
  <si>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</si>
  <si>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</si>
  <si>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</si>
  <si>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</si>
  <si>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</si>
  <si>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</si>
  <si>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</si>
  <si>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</si>
  <si>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</si>
  <si>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</si>
  <si>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</si>
  <si>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</si>
  <si>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</si>
  <si>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</si>
  <si>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</si>
  <si>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</si>
  <si>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</si>
  <si>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</si>
  <si>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</si>
  <si>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</si>
  <si>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</si>
  <si>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</si>
  <si>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</si>
  <si>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</si>
  <si>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</si>
  <si>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国民健康保険特別会計</t>
  </si>
  <si>
    <t>▲ 0.72</t>
  </si>
  <si>
    <t>▲ 0.71</t>
  </si>
  <si>
    <t>国民健康保険与島診療所特別会計</t>
  </si>
  <si>
    <t>▲ 0.20</t>
  </si>
  <si>
    <t>▲ 0.21</t>
  </si>
  <si>
    <t>▲ 0.23</t>
  </si>
  <si>
    <t>市立病院事業会計</t>
  </si>
  <si>
    <t>水道事業会計</t>
  </si>
  <si>
    <t>一般会計</t>
  </si>
  <si>
    <t>介護保険特別会計</t>
  </si>
  <si>
    <t>坂出港港湾整備事業特別会計</t>
  </si>
  <si>
    <t>▲ 0.25</t>
  </si>
  <si>
    <t>王越診療所特別会計</t>
  </si>
  <si>
    <t>その他会計（赤字）</t>
  </si>
  <si>
    <t>▲ 0.32</t>
  </si>
  <si>
    <t>その他会計（黒字）</t>
  </si>
  <si>
    <t>坂出、宇多津広域行政事務組合</t>
    <rPh sb="0" eb="2">
      <t>サカイデ</t>
    </rPh>
    <rPh sb="3" eb="6">
      <t>ウタヅ</t>
    </rPh>
    <rPh sb="6" eb="8">
      <t>コウイキ</t>
    </rPh>
    <rPh sb="8" eb="10">
      <t>ギョウセイ</t>
    </rPh>
    <rPh sb="10" eb="12">
      <t>ジム</t>
    </rPh>
    <rPh sb="12" eb="14">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</si>
  <si>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</si>
  <si>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</si>
  <si>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本州四国総合開発</t>
    <rPh sb="0" eb="2">
      <t>ホンシュウ</t>
    </rPh>
    <rPh sb="2" eb="4">
      <t>シコク</t>
    </rPh>
    <rPh sb="4" eb="6">
      <t>ソウゴウ</t>
    </rPh>
    <rPh sb="6" eb="8">
      <t>カイハツ</t>
    </rPh>
    <phoneticPr fontId="2"/>
  </si>
  <si>
    <t>坂出市学校給食会</t>
    <rPh sb="0" eb="3">
      <t>サカイデシ</t>
    </rPh>
    <rPh sb="3" eb="5">
      <t>ガッコウ</t>
    </rPh>
    <rPh sb="5" eb="7">
      <t>キュウショク</t>
    </rPh>
    <rPh sb="7" eb="8">
      <t>カイ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</si>
  <si>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</si>
  <si>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</si>
  <si>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</si>
  <si>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</si>
  <si>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</si>
  <si>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</si>
  <si>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</si>
  <si>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</si>
  <si>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</si>
  <si>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</si>
  <si>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</si>
  <si>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</si>
  <si>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</si>
  <si>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将来負担比率及び実質公債費比率は改善傾向にあるものの、類似団体と比較して高い水準にある。これは、平成17年度まで実施した坂出駅周辺整備主要プロジェクト等の大規模な建設事業や
土地開発公社経営健全化などに係る公債費及び地方債現在高の増嵩、また下水道事業特別会計や病院事業会計への多額の繰出金などが影響している。今後とも、事業の厳しい取捨選択を行
い、地方債の発行を抑制し、比率のさらなる改善に努める。</t>
    <rPh sb="106" eb="107">
      <t>オヨ</t>
    </rPh>
    <rPh sb="108" eb="110">
      <t>チホウ</t>
    </rPh>
    <rPh sb="110" eb="111">
      <t>サイ</t>
    </rPh>
    <rPh sb="111" eb="113">
      <t>ゲンザイ</t>
    </rPh>
    <rPh sb="113" eb="114">
      <t>ダカ</t>
    </rPh>
    <rPh sb="130" eb="132">
      <t>ビョウイン</t>
    </rPh>
    <rPh sb="132" eb="134">
      <t>ジギョウ</t>
    </rPh>
    <rPh sb="134" eb="136">
      <t>カイケイ</t>
    </rPh>
    <rPh sb="185" eb="187">
      <t>ヒリツ</t>
    </rPh>
    <rPh sb="192" eb="194">
      <t>カイゼン</t>
    </rPh>
    <rPh sb="195" eb="196">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</si>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</sst>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64796</c:v>
                </c:pt>
                <c:pt idx="1">
                  <c:v>44527</c:v>
                </c:pt>
                <c:pt idx="2">
                  <c:v>40117</c:v>
                </c:pt>
                <c:pt idx="3">
                  <c:v>31533</c:v>
                </c:pt>
                <c:pt idx="4">
                  <c:v>53392</c:v>
                </c:pt>
              </c:numCache>
            </c:numRef>
          </c:val>
          <c:smooth val="0"/>
        </c:ser>
        <c:dLbls>
          <c:showLegendKey val="0"/>
          <c:showVal val="0"/>
          <c:showCatName val="0"/>
          <c:showSerName val="0"/>
          <c:showPercent val="0"/>
          <c:showBubbleSize val="0"/>
        </c:dLbls>
        <c:marker val="1"/>
        <c:smooth val="0"/>
        <c:axId val="551028544"/>
        <c:axId val="551034032"/>
      </c:lineChart>
      <c:catAx>
        <c:axId val="551028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1034032"/>
        <c:crosses val="autoZero"/>
        <c:auto val="1"/>
        <c:lblAlgn val="ctr"/>
        <c:lblOffset val="100"/>
        <c:tickLblSkip val="1"/>
        <c:tickMarkSkip val="1"/>
        <c:noMultiLvlLbl val="0"/>
      </c:catAx>
      <c:valAx>
        <c:axId val="5510340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1028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6.73</c:v>
                </c:pt>
                <c:pt idx="1">
                  <c:v>5.47</c:v>
                </c:pt>
                <c:pt idx="2">
                  <c:v>8.51</c:v>
                </c:pt>
                <c:pt idx="3">
                  <c:v>6.39</c:v>
                </c:pt>
                <c:pt idx="4">
                  <c:v>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12.28</c:v>
                </c:pt>
                <c:pt idx="1">
                  <c:v>15.33</c:v>
                </c:pt>
                <c:pt idx="2">
                  <c:v>17.43</c:v>
                </c:pt>
                <c:pt idx="3">
                  <c:v>21.15</c:v>
                </c:pt>
                <c:pt idx="4">
                  <c:v>23.03</c:v>
                </c:pt>
              </c:numCache>
            </c:numRef>
          </c:val>
        </c:ser>
        <c:dLbls>
          <c:showLegendKey val="0"/>
          <c:showVal val="0"/>
          <c:showCatName val="0"/>
          <c:showSerName val="0"/>
          <c:showPercent val="0"/>
          <c:showBubbleSize val="0"/>
        </c:dLbls>
        <c:gapWidth val="250"/>
        <c:overlap val="100"/>
        <c:axId val="551031680"/>
        <c:axId val="551034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2.14</c:v>
                </c:pt>
                <c:pt idx="1">
                  <c:v>2</c:v>
                </c:pt>
                <c:pt idx="2">
                  <c:v>5.18</c:v>
                </c:pt>
                <c:pt idx="3">
                  <c:v>1.63</c:v>
                </c:pt>
                <c:pt idx="4">
                  <c:v>1.64</c:v>
                </c:pt>
              </c:numCache>
            </c:numRef>
          </c:val>
          <c:smooth val="0"/>
        </c:ser>
        <c:dLbls>
          <c:showLegendKey val="0"/>
          <c:showVal val="0"/>
          <c:showCatName val="0"/>
          <c:showSerName val="0"/>
          <c:showPercent val="0"/>
          <c:showBubbleSize val="0"/>
        </c:dLbls>
        <c:marker val="1"/>
        <c:smooth val="0"/>
        <c:axId val="551031680"/>
        <c:axId val="551034816"/>
      </c:lineChart>
      <c:catAx>
        <c:axId val="55103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1034816"/>
        <c:crosses val="autoZero"/>
        <c:auto val="1"/>
        <c:lblAlgn val="ctr"/>
        <c:lblOffset val="100"/>
        <c:tickLblSkip val="1"/>
        <c:tickMarkSkip val="1"/>
        <c:noMultiLvlLbl val="0"/>
      </c:catAx>
      <c:valAx>
        <c:axId val="55103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03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0.32</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王越診療所特別会計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坂出港港湾整備事業特別会計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0.25</c:v>
                </c:pt>
                <c:pt idx="1">
                  <c:v>#N/A</c:v>
                </c:pt>
                <c:pt idx="2">
                  <c:v>#N/A</c:v>
                </c:pt>
                <c:pt idx="3">
                  <c:v>0</c:v>
                </c:pt>
                <c:pt idx="4">
                  <c:v>#N/A</c:v>
                </c:pt>
                <c:pt idx="5">
                  <c:v>0.15</c:v>
                </c:pt>
                <c:pt idx="6">
                  <c:v>#N/A</c:v>
                </c:pt>
                <c:pt idx="7">
                  <c:v>0.3</c:v>
                </c:pt>
                <c:pt idx="8">
                  <c:v>#N/A</c:v>
                </c:pt>
                <c:pt idx="9">
                  <c:v>0.44</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0.54</c:v>
                </c:pt>
                <c:pt idx="2">
                  <c:v>#N/A</c:v>
                </c:pt>
                <c:pt idx="3">
                  <c:v>0.72</c:v>
                </c:pt>
                <c:pt idx="4">
                  <c:v>#N/A</c:v>
                </c:pt>
                <c:pt idx="5">
                  <c:v>0.84</c:v>
                </c:pt>
                <c:pt idx="6">
                  <c:v>#N/A</c:v>
                </c:pt>
                <c:pt idx="7">
                  <c:v>1.05</c:v>
                </c:pt>
                <c:pt idx="8">
                  <c:v>#N/A</c:v>
                </c:pt>
                <c:pt idx="9">
                  <c:v>0.63</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7.04</c:v>
                </c:pt>
                <c:pt idx="2">
                  <c:v>#N/A</c:v>
                </c:pt>
                <c:pt idx="3">
                  <c:v>5.47</c:v>
                </c:pt>
                <c:pt idx="4">
                  <c:v>#N/A</c:v>
                </c:pt>
                <c:pt idx="5">
                  <c:v>8.51</c:v>
                </c:pt>
                <c:pt idx="6">
                  <c:v>#N/A</c:v>
                </c:pt>
                <c:pt idx="7">
                  <c:v>6.38</c:v>
                </c:pt>
                <c:pt idx="8">
                  <c:v>#N/A</c:v>
                </c:pt>
                <c:pt idx="9">
                  <c:v>6.18</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8.99</c:v>
                </c:pt>
                <c:pt idx="2">
                  <c:v>#N/A</c:v>
                </c:pt>
                <c:pt idx="3">
                  <c:v>9.31</c:v>
                </c:pt>
                <c:pt idx="4">
                  <c:v>#N/A</c:v>
                </c:pt>
                <c:pt idx="5">
                  <c:v>9.7200000000000006</c:v>
                </c:pt>
                <c:pt idx="6">
                  <c:v>#N/A</c:v>
                </c:pt>
                <c:pt idx="7">
                  <c:v>8.94</c:v>
                </c:pt>
                <c:pt idx="8">
                  <c:v>#N/A</c:v>
                </c:pt>
                <c:pt idx="9">
                  <c:v>8.8699999999999992</c:v>
                </c:pt>
              </c:numCache>
            </c:numRef>
          </c:val>
        </c:ser>
        <c:ser>
          <c:idx val="7"/>
          <c:order val="7"/>
          <c:tx>
            <c:strRef>
              <c:f>データシート!$A$34</c:f>
              <c:strCache>
                <c:ptCount val="1"/>
                <c:pt idx="0">
                  <c:v>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18.5</c:v>
                </c:pt>
                <c:pt idx="2">
                  <c:v>#N/A</c:v>
                </c:pt>
                <c:pt idx="3">
                  <c:v>22.54</c:v>
                </c:pt>
                <c:pt idx="4">
                  <c:v>#N/A</c:v>
                </c:pt>
                <c:pt idx="5">
                  <c:v>25.73</c:v>
                </c:pt>
                <c:pt idx="6">
                  <c:v>#N/A</c:v>
                </c:pt>
                <c:pt idx="7">
                  <c:v>26.97</c:v>
                </c:pt>
                <c:pt idx="8">
                  <c:v>#N/A</c:v>
                </c:pt>
                <c:pt idx="9">
                  <c:v>29.29</c:v>
                </c:pt>
              </c:numCache>
            </c:numRef>
          </c:val>
        </c:ser>
        <c:ser>
          <c:idx val="8"/>
          <c:order val="8"/>
          <c:tx>
            <c:strRef>
              <c:f>データシート!$A$35</c:f>
              <c:strCache>
                <c:ptCount val="1"/>
                <c:pt idx="0">
                  <c:v>国民健康保険与島診療所特別会計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0.2</c:v>
                </c:pt>
                <c:pt idx="1">
                  <c:v>#N/A</c:v>
                </c:pt>
                <c:pt idx="2">
                  <c:v>0.21</c:v>
                </c:pt>
                <c:pt idx="3">
                  <c:v>#N/A</c:v>
                </c:pt>
                <c:pt idx="4">
                  <c:v>0.23</c:v>
                </c:pt>
                <c:pt idx="5">
                  <c:v>#N/A</c:v>
                </c:pt>
                <c:pt idx="6">
                  <c:v>0.23</c:v>
                </c:pt>
                <c:pt idx="7">
                  <c:v>#N/A</c:v>
                </c:pt>
                <c:pt idx="8">
                  <c:v>0.23</c:v>
                </c:pt>
                <c:pt idx="9">
                  <c:v>#N/A</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2.08</c:v>
                </c:pt>
                <c:pt idx="2">
                  <c:v>#N/A</c:v>
                </c:pt>
                <c:pt idx="3">
                  <c:v>0.56000000000000005</c:v>
                </c:pt>
                <c:pt idx="4">
                  <c:v>#N/A</c:v>
                </c:pt>
                <c:pt idx="5">
                  <c:v>0.09</c:v>
                </c:pt>
                <c:pt idx="6">
                  <c:v>0.72</c:v>
                </c:pt>
                <c:pt idx="7">
                  <c:v>#N/A</c:v>
                </c:pt>
                <c:pt idx="8">
                  <c:v>0.71</c:v>
                </c:pt>
                <c:pt idx="9">
                  <c:v>#N/A</c:v>
                </c:pt>
              </c:numCache>
            </c:numRef>
          </c:val>
        </c:ser>
        <c:dLbls>
          <c:showLegendKey val="0"/>
          <c:showVal val="0"/>
          <c:showCatName val="0"/>
          <c:showSerName val="0"/>
          <c:showPercent val="0"/>
          <c:showBubbleSize val="0"/>
        </c:dLbls>
        <c:gapWidth val="150"/>
        <c:overlap val="100"/>
        <c:axId val="551026192"/>
        <c:axId val="551033248"/>
      </c:barChart>
      <c:catAx>
        <c:axId val="55102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1033248"/>
        <c:crosses val="autoZero"/>
        <c:auto val="1"/>
        <c:lblAlgn val="ctr"/>
        <c:lblOffset val="100"/>
        <c:tickLblSkip val="1"/>
        <c:tickMarkSkip val="1"/>
        <c:noMultiLvlLbl val="0"/>
      </c:catAx>
      <c:valAx>
        <c:axId val="55103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026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1507</c:v>
                </c:pt>
                <c:pt idx="5">
                  <c:v>1518</c:v>
                </c:pt>
                <c:pt idx="8">
                  <c:v>1533</c:v>
                </c:pt>
                <c:pt idx="11">
                  <c:v>1548</c:v>
                </c:pt>
                <c:pt idx="14">
                  <c:v>1453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158</c:v>
                </c:pt>
                <c:pt idx="3">
                  <c:v>107</c:v>
                </c:pt>
                <c:pt idx="6">
                  <c:v>107</c:v>
                </c:pt>
                <c:pt idx="9">
                  <c:v>75</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585</c:v>
                </c:pt>
                <c:pt idx="3">
                  <c:v>574</c:v>
                </c:pt>
                <c:pt idx="6">
                  <c:v>565</c:v>
                </c:pt>
                <c:pt idx="9">
                  <c:v>597</c:v>
                </c:pt>
                <c:pt idx="12">
                  <c:v>644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2611</c:v>
                </c:pt>
                <c:pt idx="3">
                  <c:v>2478</c:v>
                </c:pt>
                <c:pt idx="6">
                  <c:v>2383</c:v>
                </c:pt>
                <c:pt idx="9">
                  <c:v>2427</c:v>
                </c:pt>
                <c:pt idx="12">
                  <c:v>2295</c:v>
                </c:pt>
              </c:numCache>
            </c:numRef>
          </c:val>
        </c:ser>
        <c:dLbls>
          <c:showLegendKey val="0"/>
          <c:showVal val="0"/>
          <c:showCatName val="0"/>
          <c:showSerName val="0"/>
          <c:showPercent val="0"/>
          <c:showBubbleSize val="0"/>
        </c:dLbls>
        <c:gapWidth val="100"/>
        <c:overlap val="100"/>
        <c:axId val="551024624"/>
        <c:axId val="551025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1848</c:v>
                </c:pt>
                <c:pt idx="2">
                  <c:v>#N/A</c:v>
                </c:pt>
                <c:pt idx="3">
                  <c:v>#N/A</c:v>
                </c:pt>
                <c:pt idx="4">
                  <c:v>1642</c:v>
                </c:pt>
                <c:pt idx="5">
                  <c:v>#N/A</c:v>
                </c:pt>
                <c:pt idx="6">
                  <c:v>#N/A</c:v>
                </c:pt>
                <c:pt idx="7">
                  <c:v>1523</c:v>
                </c:pt>
                <c:pt idx="8">
                  <c:v>#N/A</c:v>
                </c:pt>
                <c:pt idx="9">
                  <c:v>#N/A</c:v>
                </c:pt>
                <c:pt idx="10">
                  <c:v>1552</c:v>
                </c:pt>
                <c:pt idx="11">
                  <c:v>#N/A</c:v>
                </c:pt>
                <c:pt idx="12">
                  <c:v>#N/A</c:v>
                </c:pt>
                <c:pt idx="13">
                  <c:v>1524</c:v>
                </c:pt>
                <c:pt idx="14">
                  <c:v>#N/A</c:v>
                </c:pt>
              </c:numCache>
            </c:numRef>
          </c:val>
          <c:smooth val="0"/>
        </c:ser>
        <c:dLbls>
          <c:showLegendKey val="0"/>
          <c:showVal val="0"/>
          <c:showCatName val="0"/>
          <c:showSerName val="0"/>
          <c:showPercent val="0"/>
          <c:showBubbleSize val="0"/>
        </c:dLbls>
        <c:marker val="1"/>
        <c:smooth val="0"/>
        <c:axId val="551024624"/>
        <c:axId val="551025016"/>
      </c:lineChart>
      <c:catAx>
        <c:axId val="55102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1025016"/>
        <c:crosses val="autoZero"/>
        <c:auto val="1"/>
        <c:lblAlgn val="ctr"/>
        <c:lblOffset val="100"/>
        <c:tickLblSkip val="1"/>
        <c:tickMarkSkip val="1"/>
        <c:noMultiLvlLbl val="0"/>
      </c:catAx>
      <c:valAx>
        <c:axId val="551025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02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16258</c:v>
                </c:pt>
                <c:pt idx="5">
                  <c:v>16592</c:v>
                </c:pt>
                <c:pt idx="8">
                  <c:v>17290</c:v>
                </c:pt>
                <c:pt idx="11">
                  <c:v>18196</c:v>
                </c:pt>
                <c:pt idx="14">
                  <c:v>18385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58</c:v>
                </c:pt>
                <c:pt idx="5">
                  <c:v>45</c:v>
                </c:pt>
                <c:pt idx="8">
                  <c:v>37</c:v>
                </c:pt>
                <c:pt idx="11">
                  <c:v>28</c:v>
                </c:pt>
                <c:pt idx="14">
                  <c:v>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3634</c:v>
                </c:pt>
                <c:pt idx="5">
                  <c:v>4163</c:v>
                </c:pt>
                <c:pt idx="8">
                  <c:v>4274</c:v>
                </c:pt>
                <c:pt idx="11">
                  <c:v>4827</c:v>
                </c:pt>
                <c:pt idx="14">
                  <c:v>5246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1055</c:v>
                </c:pt>
                <c:pt idx="3">
                  <c:v>1060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5799</c:v>
                </c:pt>
                <c:pt idx="3">
                  <c:v>5582</c:v>
                </c:pt>
                <c:pt idx="6">
                  <c:v>4930</c:v>
                </c:pt>
                <c:pt idx="9">
                  <c:v>4264</c:v>
                </c:pt>
                <c:pt idx="12">
                  <c:v>3776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316</c:v>
                </c:pt>
                <c:pt idx="3">
                  <c:v>214</c:v>
                </c:pt>
                <c:pt idx="6">
                  <c:v>110</c:v>
                </c:pt>
                <c:pt idx="9">
                  <c:v>36</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7289</c:v>
                </c:pt>
                <c:pt idx="3">
                  <c:v>7431</c:v>
                </c:pt>
                <c:pt idx="6">
                  <c:v>7657</c:v>
                </c:pt>
                <c:pt idx="9">
                  <c:v>9904</c:v>
                </c:pt>
                <c:pt idx="12">
                  <c:v>9812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c:v>
                </c:pt>
                <c:pt idx="3">
                  <c:v>13</c:v>
                </c:pt>
                <c:pt idx="6">
                  <c:v>12</c:v>
                </c:pt>
                <c:pt idx="9">
                  <c:v>10</c:v>
                </c:pt>
                <c:pt idx="12">
                  <c:v>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21152</c:v>
                </c:pt>
                <c:pt idx="3">
                  <c:v>20946</c:v>
                </c:pt>
                <c:pt idx="6">
                  <c:v>21843</c:v>
                </c:pt>
                <c:pt idx="9">
                  <c:v>21662</c:v>
                </c:pt>
                <c:pt idx="12">
                  <c:v>21937</c:v>
                </c:pt>
              </c:numCache>
            </c:numRef>
          </c:val>
        </c:ser>
        <c:dLbls>
          <c:showLegendKey val="0"/>
          <c:showVal val="0"/>
          <c:showCatName val="0"/>
          <c:showSerName val="0"/>
          <c:showPercent val="0"/>
          <c:showBubbleSize val="0"/>
        </c:dLbls>
        <c:gapWidth val="100"/>
        <c:overlap val="100"/>
        <c:axId val="551025800"/>
        <c:axId val="551035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15676</c:v>
                </c:pt>
                <c:pt idx="2">
                  <c:v>#N/A</c:v>
                </c:pt>
                <c:pt idx="3">
                  <c:v>#N/A</c:v>
                </c:pt>
                <c:pt idx="4">
                  <c:v>14446</c:v>
                </c:pt>
                <c:pt idx="5">
                  <c:v>#N/A</c:v>
                </c:pt>
                <c:pt idx="6">
                  <c:v>#N/A</c:v>
                </c:pt>
                <c:pt idx="7">
                  <c:v>12949</c:v>
                </c:pt>
                <c:pt idx="8">
                  <c:v>#N/A</c:v>
                </c:pt>
                <c:pt idx="9">
                  <c:v>#N/A</c:v>
                </c:pt>
                <c:pt idx="10">
                  <c:v>12825</c:v>
                </c:pt>
                <c:pt idx="11">
                  <c:v>#N/A</c:v>
                </c:pt>
                <c:pt idx="12">
                  <c:v>#N/A</c:v>
                </c:pt>
                <c:pt idx="13">
                  <c:v>11882</c:v>
                </c:pt>
                <c:pt idx="14">
                  <c:v>#N/A</c:v>
                </c:pt>
              </c:numCache>
            </c:numRef>
          </c:val>
          <c:smooth val="0"/>
        </c:ser>
        <c:dLbls>
          <c:showLegendKey val="0"/>
          <c:showVal val="0"/>
          <c:showCatName val="0"/>
          <c:showSerName val="0"/>
          <c:showPercent val="0"/>
          <c:showBubbleSize val="0"/>
        </c:dLbls>
        <c:marker val="1"/>
        <c:smooth val="0"/>
        <c:axId val="551025800"/>
        <c:axId val="551035208"/>
      </c:lineChart>
      <c:catAx>
        <c:axId val="55102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1035208"/>
        <c:crosses val="autoZero"/>
        <c:auto val="1"/>
        <c:lblAlgn val="ctr"/>
        <c:lblOffset val="100"/>
        <c:tickLblSkip val="1"/>
        <c:tickMarkSkip val="1"/>
        <c:noMultiLvlLbl val="0"/>
      </c:catAx>
      <c:valAx>
        <c:axId val="551035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025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{BF60FE7C-3C95-4E2F-B57B-C6411EED16DB}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{16D74365-9FD4-4961-8530-F5F065F83ADB}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{A0783591-22F5-4D9C-BA99-D3D930DFD384}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{33BAD1B0-C387-4514-A4D2-7C6FEAA07D1A}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{1B01EAD6-92AF-4119-B49C-0466834DA097}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{9B93AA80-D296-4956-9E6C-64CC95773C65}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{E3CDAC5C-4040-4A91-99C9-D51B559F877E}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{2C2403EC-2D0B-4594-B159-2F239245A233}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{BA2CE914-CBCB-476B-BF34-E800CC7C7B8D}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{0F5FFEF5-B0CC-4D61-83A4-349F298B6FE7}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51024232"/>
        <c:axId val="551039520"/>
      </c:scatterChart>
      <c:valAx>
        <c:axId val="5510242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1039520"/>
        <c:crosses val="autoZero"/>
        <c:crossBetween val="midCat"/>
      </c:valAx>
      <c:valAx>
        <c:axId val="5510395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1024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{6A01C07C-ED45-40FF-A8B6-067B73827F5E}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{55071218-B5F6-4932-A65F-1608CCA54C9F}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{A3720F6F-A3E9-4418-A263-380279C4193D}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{526B767B-F8E6-4307-A307-6736E4C37698}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{1735C8DA-A1B5-4876-9EDD-640DB1E8C782}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15.6</c:v>
                </c:pt>
                <c:pt idx="1">
                  <c:v>14.8</c:v>
                </c:pt>
                <c:pt idx="2">
                  <c:v>13.6</c:v>
                </c:pt>
                <c:pt idx="3">
                  <c:v>12.9</c:v>
                </c:pt>
                <c:pt idx="4">
                  <c:v>12.6</c:v>
                </c:pt>
              </c:numCache>
            </c:numRef>
          </c:xVal>
          <c:yVal>
            <c:numRef>
              <c:f>公会計指標分析・財政指標組合せ分析表!$K$73:$O$73</c:f>
              <c:numCache>
                <c:formatCode>#,##0.0;"▲ "#,##0.0</c:formatCode>
                <c:ptCount val="5"/>
                <c:pt idx="0">
                  <c:v>126.5</c:v>
                </c:pt>
                <c:pt idx="1">
                  <c:v>118.1</c:v>
                </c:pt>
                <c:pt idx="2">
                  <c:v>106.4</c:v>
                </c:pt>
                <c:pt idx="3">
                  <c:v>105.9</c:v>
                </c:pt>
                <c:pt idx="4">
                  <c:v>97.5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{3EA859FF-B9EE-47A4-B827-CC8A65534578}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{8BF28601-41D7-4E0D-9BDC-61A6635C4F89}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{4EAC3EF1-CA2D-4C27-A62B-06920C5AC0C8}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{BE753B37-0030-45B3-9370-A99A1FCD04FF}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{F28F4EE9-0DA9-431D-9D50-6735DBE24371}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551038736"/>
        <c:axId val="551039912"/>
      </c:scatterChart>
      <c:valAx>
        <c:axId val="551038736"/>
        <c:scaling>
          <c:orientation val="minMax"/>
          <c:max val="16.400000000000002"/>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1039912"/>
        <c:crosses val="autoZero"/>
        <c:crossBetween val="midCat"/>
      </c:valAx>
      <c:valAx>
        <c:axId val="551039912"/>
        <c:scaling>
          <c:orientation val="minMax"/>
          <c:max val="142"/>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10387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＜元利償還金＞</a:t>
          </a:r>
        </a:p>
        <a:p>
          <a:r>
            <a:rPr kumimoji="1" lang="ja-JP" altLang="en-US" sz="950">
              <a:latin typeface="ＭＳ ゴシック" pitchFamily="49" charset="-128"/>
              <a:ea typeface="ＭＳ ゴシック" pitchFamily="49" charset="-128"/>
            </a:rPr>
            <a:t>平成</a:t>
          </a:r>
          <a:r>
            <a:rPr kumimoji="1" lang="en-US" altLang="ja-JP" sz="950">
              <a:latin typeface="ＭＳ ゴシック" pitchFamily="49" charset="-128"/>
              <a:ea typeface="ＭＳ ゴシック" pitchFamily="49" charset="-128"/>
            </a:rPr>
            <a:t>17</a:t>
          </a:r>
          <a:r>
            <a:rPr kumimoji="1" lang="ja-JP" altLang="en-US" sz="950">
              <a:latin typeface="ＭＳ ゴシック" pitchFamily="49" charset="-128"/>
              <a:ea typeface="ＭＳ ゴシック" pitchFamily="49" charset="-128"/>
            </a:rPr>
            <a:t>年度にて坂出駅周辺整備主要プロジェクト等の大規模事業が終了しており、元利償還金は減少傾向にある。今後は事業の厳しい取捨選択を行い、市債の新規発行を極力抑制し、将来に過大な負担を残さないよう努める。</a:t>
          </a:r>
        </a:p>
        <a:p>
          <a:endParaRPr kumimoji="1" lang="ja-JP" altLang="en-US" sz="40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＜公営企業債の元利償還金に対する繰入金＞</a:t>
          </a:r>
        </a:p>
        <a:p>
          <a:r>
            <a:rPr kumimoji="1" lang="ja-JP" altLang="en-US" sz="950">
              <a:latin typeface="ＭＳ ゴシック" pitchFamily="49" charset="-128"/>
              <a:ea typeface="ＭＳ ゴシック" pitchFamily="49" charset="-128"/>
            </a:rPr>
            <a:t>主な構成要素となっている下水道事業特別会計については、経営健全化計画に基づき収支が改善されるとともに繰入金も減少傾向にあるものの、病院事業会計について平成</a:t>
          </a:r>
          <a:r>
            <a:rPr kumimoji="1" lang="en-US" altLang="ja-JP" sz="950">
              <a:latin typeface="ＭＳ ゴシック" pitchFamily="49" charset="-128"/>
              <a:ea typeface="ＭＳ ゴシック" pitchFamily="49" charset="-128"/>
            </a:rPr>
            <a:t>22</a:t>
          </a:r>
          <a:r>
            <a:rPr kumimoji="1" lang="ja-JP" altLang="en-US" sz="950">
              <a:latin typeface="ＭＳ ゴシック" pitchFamily="49" charset="-128"/>
              <a:ea typeface="ＭＳ ゴシック" pitchFamily="49" charset="-128"/>
            </a:rPr>
            <a:t>年度より一般会計からの繰入れを再開しており、今後、新病院建設（平成</a:t>
          </a:r>
          <a:r>
            <a:rPr kumimoji="1" lang="en-US" altLang="ja-JP" sz="950">
              <a:latin typeface="ＭＳ ゴシック" pitchFamily="49" charset="-128"/>
              <a:ea typeface="ＭＳ ゴシック" pitchFamily="49" charset="-128"/>
            </a:rPr>
            <a:t>26</a:t>
          </a:r>
          <a:r>
            <a:rPr kumimoji="1" lang="ja-JP" altLang="en-US" sz="950">
              <a:latin typeface="ＭＳ ゴシック" pitchFamily="49" charset="-128"/>
              <a:ea typeface="ＭＳ ゴシック" pitchFamily="49" charset="-128"/>
            </a:rPr>
            <a:t>年度完了）に伴い、繰入金の増加が予想される。</a:t>
          </a:r>
        </a:p>
        <a:p>
          <a:endParaRPr kumimoji="1" lang="ja-JP" altLang="en-US" sz="40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＜実質公債費比率の分子＞</a:t>
          </a:r>
        </a:p>
        <a:p>
          <a:r>
            <a:rPr kumimoji="1" lang="ja-JP" altLang="en-US" sz="950">
              <a:latin typeface="ＭＳ ゴシック" pitchFamily="49" charset="-128"/>
              <a:ea typeface="ＭＳ ゴシック" pitchFamily="49" charset="-128"/>
            </a:rPr>
            <a:t>主に元利償還金の減少に伴い、減少傾向にある。</a:t>
          </a:r>
        </a:p>
        <a:p>
          <a:endParaRPr kumimoji="1" lang="ja-JP" altLang="en-US" sz="40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＜今後の対応＞</a:t>
          </a:r>
        </a:p>
        <a:p>
          <a:r>
            <a:rPr kumimoji="1" lang="ja-JP" altLang="en-US" sz="950">
              <a:latin typeface="ＭＳ ゴシック" pitchFamily="49" charset="-128"/>
              <a:ea typeface="ＭＳ ゴシック" pitchFamily="49" charset="-128"/>
            </a:rPr>
            <a:t>早期健全化基準未満であるが、今後とも市債の新規発行を極力抑制し、実質公債費比率が</a:t>
          </a:r>
          <a:r>
            <a:rPr kumimoji="1" lang="en-US" altLang="ja-JP" sz="950">
              <a:latin typeface="ＭＳ ゴシック" pitchFamily="49" charset="-128"/>
              <a:ea typeface="ＭＳ ゴシック" pitchFamily="49" charset="-128"/>
            </a:rPr>
            <a:t>15</a:t>
          </a:r>
          <a:r>
            <a:rPr kumimoji="1" lang="ja-JP" altLang="en-US" sz="950">
              <a:latin typeface="ＭＳ ゴシック" pitchFamily="49" charset="-128"/>
              <a:ea typeface="ＭＳ ゴシック" pitchFamily="49" charset="-128"/>
            </a:rPr>
            <a:t>％を超えないように努める。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＜一般会計等に係る地方債現在高＞</a:t>
          </a:r>
        </a:p>
        <a:p>
          <a:r>
            <a:rPr kumimoji="1" lang="ja-JP" altLang="en-US" sz="1100">
              <a:solidFill>
                <a:sysClr val="windowText" lastClr="000000"/>
              </a:solidFill>
              <a:latin typeface="ＭＳ ゴシック" pitchFamily="49" charset="-128"/>
              <a:ea typeface="ＭＳ ゴシック" pitchFamily="49" charset="-128"/>
            </a:rPr>
            <a:t>平成</a:t>
          </a:r>
          <a:r>
            <a:rPr kumimoji="1" lang="en-US" altLang="ja-JP" sz="1100">
              <a:solidFill>
                <a:sysClr val="windowText" lastClr="000000"/>
              </a:solidFill>
              <a:latin typeface="ＭＳ ゴシック" pitchFamily="49" charset="-128"/>
              <a:ea typeface="ＭＳ ゴシック" pitchFamily="49" charset="-128"/>
            </a:rPr>
            <a:t>17</a:t>
          </a:r>
          <a:r>
            <a:rPr kumimoji="1" lang="ja-JP" altLang="en-US" sz="1100">
              <a:solidFill>
                <a:sysClr val="windowText" lastClr="000000"/>
              </a:solidFill>
              <a:latin typeface="ＭＳ ゴシック" pitchFamily="49" charset="-128"/>
              <a:ea typeface="ＭＳ ゴシック" pitchFamily="49" charset="-128"/>
            </a:rPr>
            <a:t>年度にて坂出駅周辺整備主要プロジェクト等の大規模事業が終了し、元利償還金は減少傾向にあり、平成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年度においては同報系防災行政無線整備などにより市債の発行が増加した結果、地方債現在高は増加している。</a:t>
          </a:r>
        </a:p>
        <a:p>
          <a:endParaRPr kumimoji="1" lang="ja-JP" altLang="en-US" sz="4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＜公営企業債等繰入見込額＞</a:t>
          </a:r>
        </a:p>
        <a:p>
          <a:r>
            <a:rPr kumimoji="1" lang="ja-JP" altLang="en-US" sz="1100">
              <a:solidFill>
                <a:sysClr val="windowText" lastClr="000000"/>
              </a:solidFill>
              <a:latin typeface="ＭＳ ゴシック" pitchFamily="49" charset="-128"/>
              <a:ea typeface="ＭＳ ゴシック" pitchFamily="49" charset="-128"/>
            </a:rPr>
            <a:t>下水道事業特別会計等の市債残高は減少傾向にあるものの、病院事業会計について平成</a:t>
          </a:r>
          <a:r>
            <a:rPr kumimoji="1" lang="en-US" altLang="ja-JP" sz="1100">
              <a:solidFill>
                <a:sysClr val="windowText" lastClr="000000"/>
              </a:solidFill>
              <a:latin typeface="ＭＳ ゴシック" pitchFamily="49" charset="-128"/>
              <a:ea typeface="ＭＳ ゴシック" pitchFamily="49" charset="-128"/>
            </a:rPr>
            <a:t>22</a:t>
          </a:r>
          <a:r>
            <a:rPr kumimoji="1" lang="ja-JP" altLang="en-US" sz="1100">
              <a:solidFill>
                <a:sysClr val="windowText" lastClr="000000"/>
              </a:solidFill>
              <a:latin typeface="ＭＳ ゴシック" pitchFamily="49" charset="-128"/>
              <a:ea typeface="ＭＳ ゴシック" pitchFamily="49" charset="-128"/>
            </a:rPr>
            <a:t>年度より一般会計からの繰入れを再開しており、平成</a:t>
          </a:r>
          <a:r>
            <a:rPr kumimoji="1" lang="en-US" altLang="ja-JP" sz="1100">
              <a:solidFill>
                <a:sysClr val="windowText" lastClr="000000"/>
              </a:solidFill>
              <a:latin typeface="ＭＳ ゴシック" pitchFamily="49" charset="-128"/>
              <a:ea typeface="ＭＳ ゴシック" pitchFamily="49" charset="-128"/>
            </a:rPr>
            <a:t>26</a:t>
          </a:r>
          <a:r>
            <a:rPr kumimoji="1" lang="ja-JP" altLang="en-US" sz="1100">
              <a:solidFill>
                <a:sysClr val="windowText" lastClr="000000"/>
              </a:solidFill>
              <a:latin typeface="ＭＳ ゴシック" pitchFamily="49" charset="-128"/>
              <a:ea typeface="ＭＳ ゴシック" pitchFamily="49" charset="-128"/>
            </a:rPr>
            <a:t>年度における新病院建設に伴い繰入見込額が増加している。</a:t>
          </a:r>
        </a:p>
        <a:p>
          <a:endParaRPr kumimoji="1" lang="ja-JP" altLang="en-US" sz="4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＜将来負担比率の分子＞</a:t>
          </a:r>
        </a:p>
        <a:p>
          <a:r>
            <a:rPr kumimoji="1" lang="ja-JP" altLang="en-US" sz="1100">
              <a:solidFill>
                <a:sysClr val="windowText" lastClr="000000"/>
              </a:solidFill>
              <a:latin typeface="ＭＳ ゴシック" pitchFamily="49" charset="-128"/>
              <a:ea typeface="ＭＳ ゴシック" pitchFamily="49" charset="-128"/>
            </a:rPr>
            <a:t>地方債の現在高が増加となったが、主に退職手当負担見込額の減少と充当可能基金の増加により減少傾向にある。</a:t>
          </a:r>
        </a:p>
        <a:p>
          <a:endParaRPr kumimoji="1" lang="ja-JP" altLang="en-US" sz="4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＜今後の対応＞</a:t>
          </a:r>
        </a:p>
        <a:p>
          <a:r>
            <a:rPr kumimoji="1" lang="ja-JP" altLang="en-US" sz="1100">
              <a:solidFill>
                <a:sysClr val="windowText" lastClr="000000"/>
              </a:solidFill>
              <a:latin typeface="ＭＳ ゴシック" pitchFamily="49" charset="-128"/>
              <a:ea typeface="ＭＳ ゴシック" pitchFamily="49" charset="-128"/>
            </a:rPr>
            <a:t>早期健全化基準未満であるが、第５次坂出市行財政改革大綱に基づき、市債残高の逓減などに取り組み、比率のさらなる改善に努める。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香川県坂出市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54,798
54,274
92.49
24,039,796
23,054,605
844,545
13,617,308
21,937,387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97.5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香川県坂出市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54,798
54,274
92.49
24,039,796
23,054,605
844,545
13,617,308
21,937,387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97.5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香川県坂出市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54,798
54,274
92.49
24,039,796
23,054,605
844,545
13,617,308
21,937,387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97.5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香川県坂出市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54,798
54,274
92.49
24,039,796
23,054,605
844,545
13,617,308
21,937,387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97.5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年度において</a:t>
          </a:r>
          <a:r>
            <a:rPr kumimoji="1" lang="en-US" altLang="ja-JP" sz="1100">
              <a:latin typeface="ＭＳ Ｐゴシック"/>
            </a:rPr>
            <a:t>0.84</a:t>
          </a:r>
          <a:r>
            <a:rPr kumimoji="1" lang="ja-JP" altLang="en-US" sz="1100">
              <a:latin typeface="ＭＳ Ｐゴシック"/>
            </a:rPr>
            <a:t>となり、類似団体平均を上回っている。主な要因としては、本市は臨海型の埋め立て工業地帯を有していることなどから、市税収入が類似団体に比べ多いためである。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132080</xdr:rowOff>
    </xdr:from>
    <xdr:to>
      <xdr:col>7</xdr:col>
      <xdr:colOff>152400</xdr:colOff>
      <xdr:row>38</xdr:row>
      <xdr:rowOff>132080</xdr:rowOff>
    </xdr:to>
    <xdr:cxnSp macro="">
      <xdr:nvCxnSpPr>
        <xdr:cNvPr id="66" name="直線コネクタ 65"/>
        <xdr:cNvCxnSpPr/>
      </xdr:nvCxnSpPr>
      <xdr:spPr>
        <a:xfrm>
          <a:off x="4114800" y="664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132080</xdr:rowOff>
    </xdr:from>
    <xdr:to>
      <xdr:col>6</xdr:col>
      <xdr:colOff>0</xdr:colOff>
      <xdr:row>38</xdr:row>
      <xdr:rowOff>132080</xdr:rowOff>
    </xdr:to>
    <xdr:cxnSp macro="">
      <xdr:nvCxnSpPr>
        <xdr:cNvPr id="69" name="直線コネクタ 68"/>
        <xdr:cNvCxnSpPr/>
      </xdr:nvCxnSpPr>
      <xdr:spPr>
        <a:xfrm>
          <a:off x="3225800" y="664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132080</xdr:rowOff>
    </xdr:from>
    <xdr:to>
      <xdr:col>4</xdr:col>
      <xdr:colOff>482600</xdr:colOff>
      <xdr:row>38</xdr:row>
      <xdr:rowOff>156210</xdr:rowOff>
    </xdr:to>
    <xdr:cxnSp macro="">
      <xdr:nvCxnSpPr>
        <xdr:cNvPr id="72" name="直線コネクタ 71"/>
        <xdr:cNvCxnSpPr/>
      </xdr:nvCxnSpPr>
      <xdr:spPr>
        <a:xfrm flipV="1">
          <a:off x="2336800" y="66471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156210</xdr:rowOff>
    </xdr:from>
    <xdr:to>
      <xdr:col>3</xdr:col>
      <xdr:colOff>279400</xdr:colOff>
      <xdr:row>38</xdr:row>
      <xdr:rowOff>156210</xdr:rowOff>
    </xdr:to>
    <xdr:cxnSp macro="">
      <xdr:nvCxnSpPr>
        <xdr:cNvPr id="75" name="直線コネクタ 74"/>
        <xdr:cNvCxnSpPr/>
      </xdr:nvCxnSpPr>
      <xdr:spPr>
        <a:xfrm>
          <a:off x="1447800" y="667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81280</xdr:rowOff>
    </xdr:from>
    <xdr:to>
      <xdr:col>7</xdr:col>
      <xdr:colOff>203200</xdr:colOff>
      <xdr:row>39</xdr:row>
      <xdr:rowOff>11430</xdr:rowOff>
    </xdr:to>
    <xdr:sp macro="" textlink="">
      <xdr:nvSpPr>
        <xdr:cNvPr id="85" name="円/楕円 84"/>
        <xdr:cNvSpPr/>
      </xdr:nvSpPr>
      <xdr:spPr>
        <a:xfrm>
          <a:off x="4902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97807</xdr:rowOff>
    </xdr:from>
    <xdr:ext cx="762000" cy="259045"/>
    <xdr:sp macro="" textlink="">
      <xdr:nvSpPr>
        <xdr:cNvPr id="86" name="財政力該当値テキスト"/>
        <xdr:cNvSpPr txBox="1"/>
      </xdr:nvSpPr>
      <xdr:spPr>
        <a:xfrm>
          <a:off x="5041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81280</xdr:rowOff>
    </xdr:from>
    <xdr:to>
      <xdr:col>6</xdr:col>
      <xdr:colOff>50800</xdr:colOff>
      <xdr:row>39</xdr:row>
      <xdr:rowOff>11430</xdr:rowOff>
    </xdr:to>
    <xdr:sp macro="" textlink="">
      <xdr:nvSpPr>
        <xdr:cNvPr id="87" name="円/楕円 86"/>
        <xdr:cNvSpPr/>
      </xdr:nvSpPr>
      <xdr:spPr>
        <a:xfrm>
          <a:off x="4064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21607</xdr:rowOff>
    </xdr:from>
    <xdr:ext cx="736600" cy="259045"/>
    <xdr:sp macro="" textlink="">
      <xdr:nvSpPr>
        <xdr:cNvPr id="88" name="テキスト ボックス 87"/>
        <xdr:cNvSpPr txBox="1"/>
      </xdr:nvSpPr>
      <xdr:spPr>
        <a:xfrm>
          <a:off x="3733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81280</xdr:rowOff>
    </xdr:from>
    <xdr:to>
      <xdr:col>4</xdr:col>
      <xdr:colOff>533400</xdr:colOff>
      <xdr:row>39</xdr:row>
      <xdr:rowOff>11430</xdr:rowOff>
    </xdr:to>
    <xdr:sp macro="" textlink="">
      <xdr:nvSpPr>
        <xdr:cNvPr id="89" name="円/楕円 88"/>
        <xdr:cNvSpPr/>
      </xdr:nvSpPr>
      <xdr:spPr>
        <a:xfrm>
          <a:off x="3175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21607</xdr:rowOff>
    </xdr:from>
    <xdr:ext cx="762000" cy="259045"/>
    <xdr:sp macro="" textlink="">
      <xdr:nvSpPr>
        <xdr:cNvPr id="90" name="テキスト ボックス 89"/>
        <xdr:cNvSpPr txBox="1"/>
      </xdr:nvSpPr>
      <xdr:spPr>
        <a:xfrm>
          <a:off x="2844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105410</xdr:rowOff>
    </xdr:from>
    <xdr:to>
      <xdr:col>3</xdr:col>
      <xdr:colOff>330200</xdr:colOff>
      <xdr:row>39</xdr:row>
      <xdr:rowOff>35560</xdr:rowOff>
    </xdr:to>
    <xdr:sp macro="" textlink="">
      <xdr:nvSpPr>
        <xdr:cNvPr id="91" name="円/楕円 90"/>
        <xdr:cNvSpPr/>
      </xdr:nvSpPr>
      <xdr:spPr>
        <a:xfrm>
          <a:off x="2286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45737</xdr:rowOff>
    </xdr:from>
    <xdr:ext cx="762000" cy="259045"/>
    <xdr:sp macro="" textlink="">
      <xdr:nvSpPr>
        <xdr:cNvPr id="92" name="テキスト ボックス 91"/>
        <xdr:cNvSpPr txBox="1"/>
      </xdr:nvSpPr>
      <xdr:spPr>
        <a:xfrm>
          <a:off x="1955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105410</xdr:rowOff>
    </xdr:from>
    <xdr:to>
      <xdr:col>2</xdr:col>
      <xdr:colOff>127000</xdr:colOff>
      <xdr:row>39</xdr:row>
      <xdr:rowOff>35560</xdr:rowOff>
    </xdr:to>
    <xdr:sp macro="" textlink="">
      <xdr:nvSpPr>
        <xdr:cNvPr id="93" name="円/楕円 92"/>
        <xdr:cNvSpPr/>
      </xdr:nvSpPr>
      <xdr:spPr>
        <a:xfrm>
          <a:off x="1397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45737</xdr:rowOff>
    </xdr:from>
    <xdr:ext cx="762000" cy="259045"/>
    <xdr:sp macro="" textlink="">
      <xdr:nvSpPr>
        <xdr:cNvPr id="94" name="テキスト ボックス 93"/>
        <xdr:cNvSpPr txBox="1"/>
      </xdr:nvSpPr>
      <xdr:spPr>
        <a:xfrm>
          <a:off x="1066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年度において</a:t>
          </a:r>
          <a:r>
            <a:rPr kumimoji="1" lang="en-US" altLang="ja-JP" sz="1100">
              <a:latin typeface="ＭＳ Ｐゴシック"/>
            </a:rPr>
            <a:t>90.6</a:t>
          </a:r>
          <a:r>
            <a:rPr kumimoji="1" lang="ja-JP" altLang="en-US" sz="1100">
              <a:latin typeface="ＭＳ Ｐゴシック"/>
            </a:rPr>
            <a:t>％となり、類似団体平均を若干下回っている。平成</a:t>
          </a:r>
          <a:r>
            <a:rPr kumimoji="1" lang="en-US" altLang="ja-JP" sz="1100">
              <a:latin typeface="ＭＳ Ｐゴシック"/>
            </a:rPr>
            <a:t>27</a:t>
          </a:r>
          <a:r>
            <a:rPr kumimoji="1" lang="ja-JP" altLang="en-US" sz="1100">
              <a:latin typeface="ＭＳ Ｐゴシック"/>
            </a:rPr>
            <a:t>年度の比率が前年度と比較して</a:t>
          </a:r>
          <a:r>
            <a:rPr kumimoji="1" lang="en-US" altLang="ja-JP" sz="1100">
              <a:latin typeface="ＭＳ Ｐゴシック"/>
            </a:rPr>
            <a:t>0.6</a:t>
          </a:r>
          <a:r>
            <a:rPr kumimoji="1" lang="ja-JP" altLang="en-US" sz="1100">
              <a:latin typeface="ＭＳ Ｐゴシック"/>
            </a:rPr>
            <a:t>ポイント改善した主な要因としては、地方消費税交付金の増収などにより分母となる経常一般財源が増額したためである。今後、引き続き高齢者層の職員が多いことに伴う退職手当、また社会保障費の増大に伴う扶助費や介護保険特別会計への繰出金などの増加傾向が危惧されるが、平成</a:t>
          </a:r>
          <a:r>
            <a:rPr kumimoji="1" lang="en-US" altLang="ja-JP" sz="1100">
              <a:latin typeface="ＭＳ Ｐゴシック"/>
            </a:rPr>
            <a:t>26</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月に策定した「第５次坂出市行財政改革大綱」に基づき、市債残高の逓減などに取り組み、財政基盤の強化に努める。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34109</xdr:rowOff>
    </xdr:from>
    <xdr:to>
      <xdr:col>7</xdr:col>
      <xdr:colOff>152400</xdr:colOff>
      <xdr:row>62</xdr:row>
      <xdr:rowOff>75474</xdr:rowOff>
    </xdr:to>
    <xdr:cxnSp macro="">
      <xdr:nvCxnSpPr>
        <xdr:cNvPr id="131" name="直線コネクタ 130"/>
        <xdr:cNvCxnSpPr/>
      </xdr:nvCxnSpPr>
      <xdr:spPr>
        <a:xfrm flipV="1">
          <a:off x="4114800" y="10664009"/>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150404</xdr:rowOff>
    </xdr:from>
    <xdr:to>
      <xdr:col>6</xdr:col>
      <xdr:colOff>0</xdr:colOff>
      <xdr:row>62</xdr:row>
      <xdr:rowOff>75474</xdr:rowOff>
    </xdr:to>
    <xdr:cxnSp macro="">
      <xdr:nvCxnSpPr>
        <xdr:cNvPr id="134" name="直線コネクタ 133"/>
        <xdr:cNvCxnSpPr/>
      </xdr:nvCxnSpPr>
      <xdr:spPr>
        <a:xfrm>
          <a:off x="3225800" y="1060885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61</xdr:row>
      <xdr:rowOff>150404</xdr:rowOff>
    </xdr:to>
    <xdr:cxnSp macro="">
      <xdr:nvCxnSpPr>
        <xdr:cNvPr id="137" name="直線コネクタ 136"/>
        <xdr:cNvCxnSpPr/>
      </xdr:nvCxnSpPr>
      <xdr:spPr>
        <a:xfrm>
          <a:off x="2336800" y="106019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135709</xdr:rowOff>
    </xdr:from>
    <xdr:to>
      <xdr:col>3</xdr:col>
      <xdr:colOff>279400</xdr:colOff>
      <xdr:row>61</xdr:row>
      <xdr:rowOff>143510</xdr:rowOff>
    </xdr:to>
    <xdr:cxnSp macro="">
      <xdr:nvCxnSpPr>
        <xdr:cNvPr id="140" name="直線コネクタ 139"/>
        <xdr:cNvCxnSpPr/>
      </xdr:nvCxnSpPr>
      <xdr:spPr>
        <a:xfrm>
          <a:off x="1447800" y="10422709"/>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42108</xdr:rowOff>
    </xdr:from>
    <xdr:ext cx="762000" cy="259045"/>
    <xdr:sp macro="" textlink="">
      <xdr:nvSpPr>
        <xdr:cNvPr id="142" name="テキスト ボックス 141"/>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743</xdr:rowOff>
    </xdr:from>
    <xdr:ext cx="762000" cy="259045"/>
    <xdr:sp macro="" textlink="">
      <xdr:nvSpPr>
        <xdr:cNvPr id="144" name="テキスト ボックス 143"/>
        <xdr:cNvSpPr txBox="1"/>
      </xdr:nvSpPr>
      <xdr:spPr>
        <a:xfrm>
          <a:off x="1066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154759</xdr:rowOff>
    </xdr:from>
    <xdr:to>
      <xdr:col>7</xdr:col>
      <xdr:colOff>203200</xdr:colOff>
      <xdr:row>62</xdr:row>
      <xdr:rowOff>84909</xdr:rowOff>
    </xdr:to>
    <xdr:sp macro="" textlink="">
      <xdr:nvSpPr>
        <xdr:cNvPr id="150" name="円/楕円 149"/>
        <xdr:cNvSpPr/>
      </xdr:nvSpPr>
      <xdr:spPr>
        <a:xfrm>
          <a:off x="49022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171286</xdr:rowOff>
    </xdr:from>
    <xdr:ext cx="762000" cy="259045"/>
    <xdr:sp macro="" textlink="">
      <xdr:nvSpPr>
        <xdr:cNvPr id="151" name="財政構造の弾力性該当値テキスト"/>
        <xdr:cNvSpPr txBox="1"/>
      </xdr:nvSpPr>
      <xdr:spPr>
        <a:xfrm>
          <a:off x="50419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24674</xdr:rowOff>
    </xdr:from>
    <xdr:to>
      <xdr:col>6</xdr:col>
      <xdr:colOff>50800</xdr:colOff>
      <xdr:row>62</xdr:row>
      <xdr:rowOff>126274</xdr:rowOff>
    </xdr:to>
    <xdr:sp macro="" textlink="">
      <xdr:nvSpPr>
        <xdr:cNvPr id="152" name="円/楕円 151"/>
        <xdr:cNvSpPr/>
      </xdr:nvSpPr>
      <xdr:spPr>
        <a:xfrm>
          <a:off x="4064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111051</xdr:rowOff>
    </xdr:from>
    <xdr:ext cx="736600" cy="259045"/>
    <xdr:sp macro="" textlink="">
      <xdr:nvSpPr>
        <xdr:cNvPr id="153" name="テキスト ボックス 152"/>
        <xdr:cNvSpPr txBox="1"/>
      </xdr:nvSpPr>
      <xdr:spPr>
        <a:xfrm>
          <a:off x="3733800" y="1074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99604</xdr:rowOff>
    </xdr:from>
    <xdr:to>
      <xdr:col>4</xdr:col>
      <xdr:colOff>533400</xdr:colOff>
      <xdr:row>62</xdr:row>
      <xdr:rowOff>29754</xdr:rowOff>
    </xdr:to>
    <xdr:sp macro="" textlink="">
      <xdr:nvSpPr>
        <xdr:cNvPr id="154" name="円/楕円 153"/>
        <xdr:cNvSpPr/>
      </xdr:nvSpPr>
      <xdr:spPr>
        <a:xfrm>
          <a:off x="3175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14531</xdr:rowOff>
    </xdr:from>
    <xdr:ext cx="762000" cy="259045"/>
    <xdr:sp macro="" textlink="">
      <xdr:nvSpPr>
        <xdr:cNvPr id="155" name="テキスト ボックス 154"/>
        <xdr:cNvSpPr txBox="1"/>
      </xdr:nvSpPr>
      <xdr:spPr>
        <a:xfrm>
          <a:off x="2844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6" name="円/楕円 155"/>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57" name="テキスト ボックス 156"/>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84909</xdr:rowOff>
    </xdr:from>
    <xdr:to>
      <xdr:col>2</xdr:col>
      <xdr:colOff>127000</xdr:colOff>
      <xdr:row>61</xdr:row>
      <xdr:rowOff>15059</xdr:rowOff>
    </xdr:to>
    <xdr:sp macro="" textlink="">
      <xdr:nvSpPr>
        <xdr:cNvPr id="158" name="円/楕円 157"/>
        <xdr:cNvSpPr/>
      </xdr:nvSpPr>
      <xdr:spPr>
        <a:xfrm>
          <a:off x="1397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25236</xdr:rowOff>
    </xdr:from>
    <xdr:ext cx="762000" cy="259045"/>
    <xdr:sp macro="" textlink="">
      <xdr:nvSpPr>
        <xdr:cNvPr id="159" name="テキスト ボックス 158"/>
        <xdr:cNvSpPr txBox="1"/>
      </xdr:nvSpPr>
      <xdr:spPr>
        <a:xfrm>
          <a:off x="1066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[125,297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年度において</a:t>
          </a:r>
          <a:r>
            <a:rPr kumimoji="1" lang="en-US" altLang="ja-JP" sz="1100">
              <a:latin typeface="ＭＳ Ｐゴシック"/>
            </a:rPr>
            <a:t>125,297</a:t>
          </a:r>
          <a:r>
            <a:rPr kumimoji="1" lang="ja-JP" altLang="en-US" sz="1100">
              <a:latin typeface="ＭＳ Ｐゴシック"/>
            </a:rPr>
            <a:t>円となり、前年度と比較して</a:t>
          </a:r>
          <a:r>
            <a:rPr kumimoji="1" lang="en-US" altLang="ja-JP" sz="1100">
              <a:latin typeface="ＭＳ Ｐゴシック"/>
            </a:rPr>
            <a:t>1,747</a:t>
          </a:r>
          <a:r>
            <a:rPr kumimoji="1" lang="ja-JP" altLang="en-US" sz="1100">
              <a:latin typeface="ＭＳ Ｐゴシック"/>
            </a:rPr>
            <a:t>円増加した。類似団体平均より高い。主な要因としては、清掃や調理業務などに直営部分があり、職員数が類似団体に比べ多いことなどが挙げられる。第二次定員適正化計画（Ｈ</a:t>
          </a:r>
          <a:r>
            <a:rPr kumimoji="1" lang="en-US" altLang="ja-JP" sz="1100">
              <a:latin typeface="ＭＳ Ｐゴシック"/>
            </a:rPr>
            <a:t>17</a:t>
          </a:r>
          <a:r>
            <a:rPr kumimoji="1" lang="ja-JP" altLang="en-US" sz="1100">
              <a:latin typeface="ＭＳ Ｐゴシック"/>
            </a:rPr>
            <a:t>～</a:t>
          </a:r>
          <a:r>
            <a:rPr kumimoji="1" lang="en-US" altLang="ja-JP" sz="1100">
              <a:latin typeface="ＭＳ Ｐゴシック"/>
            </a:rPr>
            <a:t>26</a:t>
          </a:r>
          <a:r>
            <a:rPr kumimoji="1" lang="ja-JP" altLang="en-US" sz="1100">
              <a:latin typeface="ＭＳ Ｐゴシック"/>
            </a:rPr>
            <a:t>年度）の実施により、</a:t>
          </a:r>
          <a:r>
            <a:rPr kumimoji="1" lang="en-US" altLang="ja-JP" sz="1100">
              <a:latin typeface="ＭＳ Ｐゴシック"/>
            </a:rPr>
            <a:t>10</a:t>
          </a:r>
          <a:r>
            <a:rPr kumimoji="1" lang="ja-JP" altLang="en-US" sz="1100">
              <a:latin typeface="ＭＳ Ｐゴシック"/>
            </a:rPr>
            <a:t>年間で職員数約</a:t>
          </a:r>
          <a:r>
            <a:rPr kumimoji="1" lang="en-US" altLang="ja-JP" sz="1100">
              <a:latin typeface="ＭＳ Ｐゴシック"/>
            </a:rPr>
            <a:t>20</a:t>
          </a:r>
          <a:r>
            <a:rPr kumimoji="1" lang="ja-JP" altLang="en-US" sz="1100">
              <a:latin typeface="ＭＳ Ｐゴシック"/>
            </a:rPr>
            <a:t>％の削減を目標に取り組み、職員数および職員給は着実に減少しており、今後とも適正化を推進する。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79339</xdr:rowOff>
    </xdr:from>
    <xdr:to>
      <xdr:col>7</xdr:col>
      <xdr:colOff>152400</xdr:colOff>
      <xdr:row>85</xdr:row>
      <xdr:rowOff>102760</xdr:rowOff>
    </xdr:to>
    <xdr:cxnSp macro="">
      <xdr:nvCxnSpPr>
        <xdr:cNvPr id="194" name="直線コネクタ 193"/>
        <xdr:cNvCxnSpPr/>
      </xdr:nvCxnSpPr>
      <xdr:spPr>
        <a:xfrm>
          <a:off x="4114800" y="14652589"/>
          <a:ext cx="838200" cy="2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152900</xdr:rowOff>
    </xdr:from>
    <xdr:ext cx="762000" cy="259045"/>
    <xdr:sp macro="" textlink="">
      <xdr:nvSpPr>
        <xdr:cNvPr id="195" name="人件費・物件費等の状況平均値テキスト"/>
        <xdr:cNvSpPr txBox="1"/>
      </xdr:nvSpPr>
      <xdr:spPr>
        <a:xfrm>
          <a:off x="5041900" y="1421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49137</xdr:rowOff>
    </xdr:from>
    <xdr:to>
      <xdr:col>6</xdr:col>
      <xdr:colOff>0</xdr:colOff>
      <xdr:row>85</xdr:row>
      <xdr:rowOff>79339</xdr:rowOff>
    </xdr:to>
    <xdr:cxnSp macro="">
      <xdr:nvCxnSpPr>
        <xdr:cNvPr id="197" name="直線コネクタ 196"/>
        <xdr:cNvCxnSpPr/>
      </xdr:nvCxnSpPr>
      <xdr:spPr>
        <a:xfrm>
          <a:off x="3225800" y="14622387"/>
          <a:ext cx="889000" cy="3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110315</xdr:rowOff>
    </xdr:from>
    <xdr:ext cx="736600" cy="259045"/>
    <xdr:sp macro="" textlink="">
      <xdr:nvSpPr>
        <xdr:cNvPr id="199" name="テキスト ボックス 198"/>
        <xdr:cNvSpPr txBox="1"/>
      </xdr:nvSpPr>
      <xdr:spPr>
        <a:xfrm>
          <a:off x="3733800" y="1434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49137</xdr:rowOff>
    </xdr:from>
    <xdr:to>
      <xdr:col>4</xdr:col>
      <xdr:colOff>482600</xdr:colOff>
      <xdr:row>85</xdr:row>
      <xdr:rowOff>61483</xdr:rowOff>
    </xdr:to>
    <xdr:cxnSp macro="">
      <xdr:nvCxnSpPr>
        <xdr:cNvPr id="200" name="直線コネクタ 199"/>
        <xdr:cNvCxnSpPr/>
      </xdr:nvCxnSpPr>
      <xdr:spPr>
        <a:xfrm flipV="1">
          <a:off x="2336800" y="14622387"/>
          <a:ext cx="889000" cy="1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97111</xdr:rowOff>
    </xdr:from>
    <xdr:ext cx="762000" cy="259045"/>
    <xdr:sp macro="" textlink="">
      <xdr:nvSpPr>
        <xdr:cNvPr id="202" name="テキスト ボックス 201"/>
        <xdr:cNvSpPr txBox="1"/>
      </xdr:nvSpPr>
      <xdr:spPr>
        <a:xfrm>
          <a:off x="2844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61483</xdr:rowOff>
    </xdr:from>
    <xdr:to>
      <xdr:col>3</xdr:col>
      <xdr:colOff>279400</xdr:colOff>
      <xdr:row>85</xdr:row>
      <xdr:rowOff>122734</xdr:rowOff>
    </xdr:to>
    <xdr:cxnSp macro="">
      <xdr:nvCxnSpPr>
        <xdr:cNvPr id="203" name="直線コネクタ 202"/>
        <xdr:cNvCxnSpPr/>
      </xdr:nvCxnSpPr>
      <xdr:spPr>
        <a:xfrm flipV="1">
          <a:off x="1447800" y="14634733"/>
          <a:ext cx="889000" cy="6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76895</xdr:rowOff>
    </xdr:from>
    <xdr:ext cx="762000" cy="259045"/>
    <xdr:sp macro="" textlink="">
      <xdr:nvSpPr>
        <xdr:cNvPr id="205" name="テキスト ボックス 204"/>
        <xdr:cNvSpPr txBox="1"/>
      </xdr:nvSpPr>
      <xdr:spPr>
        <a:xfrm>
          <a:off x="1955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93263</xdr:rowOff>
    </xdr:from>
    <xdr:ext cx="762000" cy="259045"/>
    <xdr:sp macro="" textlink="">
      <xdr:nvSpPr>
        <xdr:cNvPr id="207" name="テキスト ボックス 206"/>
        <xdr:cNvSpPr txBox="1"/>
      </xdr:nvSpPr>
      <xdr:spPr>
        <a:xfrm>
          <a:off x="1066800" y="143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51960</xdr:rowOff>
    </xdr:from>
    <xdr:to>
      <xdr:col>7</xdr:col>
      <xdr:colOff>203200</xdr:colOff>
      <xdr:row>85</xdr:row>
      <xdr:rowOff>153560</xdr:rowOff>
    </xdr:to>
    <xdr:sp macro="" textlink="">
      <xdr:nvSpPr>
        <xdr:cNvPr id="213" name="円/楕円 212"/>
        <xdr:cNvSpPr/>
      </xdr:nvSpPr>
      <xdr:spPr>
        <a:xfrm>
          <a:off x="4902200" y="146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24037</xdr:rowOff>
    </xdr:from>
    <xdr:ext cx="762000" cy="259045"/>
    <xdr:sp macro="" textlink="">
      <xdr:nvSpPr>
        <xdr:cNvPr id="214" name="人件費・物件費等の状況該当値テキスト"/>
        <xdr:cNvSpPr txBox="1"/>
      </xdr:nvSpPr>
      <xdr:spPr>
        <a:xfrm>
          <a:off x="5041900" y="145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125,297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28539</xdr:rowOff>
    </xdr:from>
    <xdr:to>
      <xdr:col>6</xdr:col>
      <xdr:colOff>50800</xdr:colOff>
      <xdr:row>85</xdr:row>
      <xdr:rowOff>130139</xdr:rowOff>
    </xdr:to>
    <xdr:sp macro="" textlink="">
      <xdr:nvSpPr>
        <xdr:cNvPr id="215" name="円/楕円 214"/>
        <xdr:cNvSpPr/>
      </xdr:nvSpPr>
      <xdr:spPr>
        <a:xfrm>
          <a:off x="4064000" y="1460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114916</xdr:rowOff>
    </xdr:from>
    <xdr:ext cx="736600" cy="259045"/>
    <xdr:sp macro="" textlink="">
      <xdr:nvSpPr>
        <xdr:cNvPr id="216" name="テキスト ボックス 215"/>
        <xdr:cNvSpPr txBox="1"/>
      </xdr:nvSpPr>
      <xdr:spPr>
        <a:xfrm>
          <a:off x="3733800" y="14688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123,550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169787</xdr:rowOff>
    </xdr:from>
    <xdr:to>
      <xdr:col>4</xdr:col>
      <xdr:colOff>533400</xdr:colOff>
      <xdr:row>85</xdr:row>
      <xdr:rowOff>99937</xdr:rowOff>
    </xdr:to>
    <xdr:sp macro="" textlink="">
      <xdr:nvSpPr>
        <xdr:cNvPr id="217" name="円/楕円 216"/>
        <xdr:cNvSpPr/>
      </xdr:nvSpPr>
      <xdr:spPr>
        <a:xfrm>
          <a:off x="3175000" y="1457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84714</xdr:rowOff>
    </xdr:from>
    <xdr:ext cx="762000" cy="259045"/>
    <xdr:sp macro="" textlink="">
      <xdr:nvSpPr>
        <xdr:cNvPr id="218" name="テキスト ボックス 217"/>
        <xdr:cNvSpPr txBox="1"/>
      </xdr:nvSpPr>
      <xdr:spPr>
        <a:xfrm>
          <a:off x="2844800" y="1465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121,297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10683</xdr:rowOff>
    </xdr:from>
    <xdr:to>
      <xdr:col>3</xdr:col>
      <xdr:colOff>330200</xdr:colOff>
      <xdr:row>85</xdr:row>
      <xdr:rowOff>112283</xdr:rowOff>
    </xdr:to>
    <xdr:sp macro="" textlink="">
      <xdr:nvSpPr>
        <xdr:cNvPr id="219" name="円/楕円 218"/>
        <xdr:cNvSpPr/>
      </xdr:nvSpPr>
      <xdr:spPr>
        <a:xfrm>
          <a:off x="2286000" y="145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97060</xdr:rowOff>
    </xdr:from>
    <xdr:ext cx="762000" cy="259045"/>
    <xdr:sp macro="" textlink="">
      <xdr:nvSpPr>
        <xdr:cNvPr id="220" name="テキスト ボックス 219"/>
        <xdr:cNvSpPr txBox="1"/>
      </xdr:nvSpPr>
      <xdr:spPr>
        <a:xfrm>
          <a:off x="1955800" y="1467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122,218</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71934</xdr:rowOff>
    </xdr:from>
    <xdr:to>
      <xdr:col>2</xdr:col>
      <xdr:colOff>127000</xdr:colOff>
      <xdr:row>86</xdr:row>
      <xdr:rowOff>2084</xdr:rowOff>
    </xdr:to>
    <xdr:sp macro="" textlink="">
      <xdr:nvSpPr>
        <xdr:cNvPr id="221" name="円/楕円 220"/>
        <xdr:cNvSpPr/>
      </xdr:nvSpPr>
      <xdr:spPr>
        <a:xfrm>
          <a:off x="1397000" y="1464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158311</xdr:rowOff>
    </xdr:from>
    <xdr:ext cx="762000" cy="259045"/>
    <xdr:sp macro="" textlink="">
      <xdr:nvSpPr>
        <xdr:cNvPr id="222" name="テキスト ボックス 221"/>
        <xdr:cNvSpPr txBox="1"/>
      </xdr:nvSpPr>
      <xdr:spPr>
        <a:xfrm>
          <a:off x="1066800" y="1473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日現在において</a:t>
          </a:r>
          <a:r>
            <a:rPr kumimoji="1" lang="en-US" altLang="ja-JP" sz="1100">
              <a:latin typeface="ＭＳ Ｐゴシック"/>
            </a:rPr>
            <a:t>101.1</a:t>
          </a:r>
          <a:r>
            <a:rPr kumimoji="1" lang="ja-JP" altLang="en-US" sz="1100">
              <a:latin typeface="ＭＳ Ｐゴシック"/>
            </a:rPr>
            <a:t>と類似団体平均より高い。本市の給与については、国家公務員の取り扱いに準じつつ、香川県、近隣市町の動向を見守りながら、その適正化に取り組んできた。平成</a:t>
          </a:r>
          <a:r>
            <a:rPr kumimoji="1" lang="en-US" altLang="ja-JP" sz="1100">
              <a:latin typeface="ＭＳ Ｐゴシック"/>
            </a:rPr>
            <a:t>19</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月には平均</a:t>
          </a:r>
          <a:r>
            <a:rPr kumimoji="1" lang="en-US" altLang="ja-JP" sz="1100">
              <a:latin typeface="ＭＳ Ｐゴシック"/>
            </a:rPr>
            <a:t>4.8</a:t>
          </a:r>
          <a:r>
            <a:rPr kumimoji="1" lang="ja-JP" altLang="en-US" sz="1100">
              <a:latin typeface="ＭＳ Ｐゴシック"/>
            </a:rPr>
            <a:t>％の給与水準引き下げや査定昇給制度の導入などを柱とした給与構造改革を実施し、給与の適正化に努めてきたところである。その結果、ラスパイレス指数は、昭和</a:t>
          </a:r>
          <a:r>
            <a:rPr kumimoji="1" lang="en-US" altLang="ja-JP" sz="1100">
              <a:latin typeface="ＭＳ Ｐゴシック"/>
            </a:rPr>
            <a:t>61</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日現在の</a:t>
          </a:r>
          <a:r>
            <a:rPr kumimoji="1" lang="en-US" altLang="ja-JP" sz="1100">
              <a:latin typeface="ＭＳ Ｐゴシック"/>
            </a:rPr>
            <a:t>105.2</a:t>
          </a:r>
          <a:r>
            <a:rPr kumimoji="1" lang="ja-JP" altLang="en-US" sz="1100">
              <a:latin typeface="ＭＳ Ｐゴシック"/>
            </a:rPr>
            <a:t>から順次下げ始め、平成</a:t>
          </a:r>
          <a:r>
            <a:rPr kumimoji="1" lang="en-US" altLang="ja-JP" sz="1100">
              <a:latin typeface="ＭＳ Ｐゴシック"/>
            </a:rPr>
            <a:t>18</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日には</a:t>
          </a:r>
          <a:r>
            <a:rPr kumimoji="1" lang="en-US" altLang="ja-JP" sz="1100">
              <a:latin typeface="ＭＳ Ｐゴシック"/>
            </a:rPr>
            <a:t>98.1</a:t>
          </a:r>
          <a:r>
            <a:rPr kumimoji="1" lang="ja-JP" altLang="en-US" sz="1100">
              <a:latin typeface="ＭＳ Ｐゴシック"/>
            </a:rPr>
            <a:t>となり、国家公務員を下回る水準まで低減した。平成</a:t>
          </a:r>
          <a:r>
            <a:rPr kumimoji="1" lang="en-US" altLang="ja-JP" sz="1100">
              <a:latin typeface="ＭＳ Ｐゴシック"/>
            </a:rPr>
            <a:t>19</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月以降は、国との給与構造改革実施時期の相違の影響などにより若干上昇したものの、今後、人事評価制度の厳格な運用などにより、さらなる給与の適正化を推進する。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86</xdr:row>
      <xdr:rowOff>85513</xdr:rowOff>
    </xdr:to>
    <xdr:cxnSp macro="">
      <xdr:nvCxnSpPr>
        <xdr:cNvPr id="251" name="直線コネクタ 250"/>
        <xdr:cNvCxnSpPr/>
      </xdr:nvCxnSpPr>
      <xdr:spPr>
        <a:xfrm flipV="1">
          <a:off x="17018000" y="14017837"/>
          <a:ext cx="0" cy="812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57590</xdr:rowOff>
    </xdr:from>
    <xdr:ext cx="762000" cy="259045"/>
    <xdr:sp macro="" textlink="">
      <xdr:nvSpPr>
        <xdr:cNvPr id="252" name="給与水準   （国との比較）最小値テキスト"/>
        <xdr:cNvSpPr txBox="1"/>
      </xdr:nvSpPr>
      <xdr:spPr>
        <a:xfrm>
          <a:off x="171069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85513</xdr:rowOff>
    </xdr:from>
    <xdr:to>
      <xdr:col>24</xdr:col>
      <xdr:colOff>647700</xdr:colOff>
      <xdr:row>86</xdr:row>
      <xdr:rowOff>85513</xdr:rowOff>
    </xdr:to>
    <xdr:cxnSp macro="">
      <xdr:nvCxnSpPr>
        <xdr:cNvPr id="253" name="直線コネクタ 252"/>
        <xdr:cNvCxnSpPr/>
      </xdr:nvCxnSpPr>
      <xdr:spPr>
        <a:xfrm>
          <a:off x="16929100" y="148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4"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5" name="直線コネクタ 254"/>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120227</xdr:rowOff>
    </xdr:to>
    <xdr:cxnSp macro="">
      <xdr:nvCxnSpPr>
        <xdr:cNvPr id="256" name="直線コネクタ 255"/>
        <xdr:cNvCxnSpPr/>
      </xdr:nvCxnSpPr>
      <xdr:spPr>
        <a:xfrm>
          <a:off x="16179800" y="1459695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7"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8" name="フローチャート : 判断 257"/>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85</xdr:row>
      <xdr:rowOff>71966</xdr:rowOff>
    </xdr:to>
    <xdr:cxnSp macro="">
      <xdr:nvCxnSpPr>
        <xdr:cNvPr id="259" name="直線コネクタ 258"/>
        <xdr:cNvCxnSpPr/>
      </xdr:nvCxnSpPr>
      <xdr:spPr>
        <a:xfrm flipV="1">
          <a:off x="15290800" y="1459695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0" name="フローチャート : 判断 259"/>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1" name="テキスト ボックス 260"/>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89</xdr:row>
      <xdr:rowOff>5504</xdr:rowOff>
    </xdr:to>
    <xdr:cxnSp macro="">
      <xdr:nvCxnSpPr>
        <xdr:cNvPr id="262" name="直線コネクタ 261"/>
        <xdr:cNvCxnSpPr/>
      </xdr:nvCxnSpPr>
      <xdr:spPr>
        <a:xfrm flipV="1">
          <a:off x="14401800" y="14645216"/>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5504</xdr:rowOff>
    </xdr:from>
    <xdr:to>
      <xdr:col>21</xdr:col>
      <xdr:colOff>0</xdr:colOff>
      <xdr:row>89</xdr:row>
      <xdr:rowOff>13546</xdr:rowOff>
    </xdr:to>
    <xdr:cxnSp macro="">
      <xdr:nvCxnSpPr>
        <xdr:cNvPr id="265" name="直線コネクタ 264"/>
        <xdr:cNvCxnSpPr/>
      </xdr:nvCxnSpPr>
      <xdr:spPr>
        <a:xfrm flipV="1">
          <a:off x="13512800" y="1526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6" name="フローチャート : 判断 265"/>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67" name="テキスト ボックス 266"/>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5" name="円/楕円 274"/>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41504</xdr:rowOff>
    </xdr:from>
    <xdr:ext cx="762000" cy="259045"/>
    <xdr:sp macro="" textlink="">
      <xdr:nvSpPr>
        <xdr:cNvPr id="276" name="給与水準   （国との比較）該当値テキスト"/>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7" name="円/楕円 276"/>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78" name="テキスト ボックス 277"/>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79" name="円/楕円 278"/>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80" name="テキスト ボックス 279"/>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126154</xdr:rowOff>
    </xdr:from>
    <xdr:to>
      <xdr:col>21</xdr:col>
      <xdr:colOff>50800</xdr:colOff>
      <xdr:row>89</xdr:row>
      <xdr:rowOff>56304</xdr:rowOff>
    </xdr:to>
    <xdr:sp macro="" textlink="">
      <xdr:nvSpPr>
        <xdr:cNvPr id="281" name="円/楕円 280"/>
        <xdr:cNvSpPr/>
      </xdr:nvSpPr>
      <xdr:spPr>
        <a:xfrm>
          <a:off x="14351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41081</xdr:rowOff>
    </xdr:from>
    <xdr:ext cx="762000" cy="259045"/>
    <xdr:sp macro="" textlink="">
      <xdr:nvSpPr>
        <xdr:cNvPr id="282" name="テキスト ボックス 281"/>
        <xdr:cNvSpPr txBox="1"/>
      </xdr:nvSpPr>
      <xdr:spPr>
        <a:xfrm>
          <a:off x="14020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83" name="円/楕円 282"/>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84" name="テキスト ボックス 283"/>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日現在の職員数は人口</a:t>
          </a:r>
          <a:r>
            <a:rPr kumimoji="1" lang="en-US" altLang="ja-JP" sz="1100">
              <a:latin typeface="ＭＳ Ｐゴシック"/>
            </a:rPr>
            <a:t>1,000</a:t>
          </a:r>
          <a:r>
            <a:rPr kumimoji="1" lang="ja-JP" altLang="en-US" sz="1100">
              <a:latin typeface="ＭＳ Ｐゴシック"/>
            </a:rPr>
            <a:t>人当たり</a:t>
          </a:r>
          <a:r>
            <a:rPr kumimoji="1" lang="en-US" altLang="ja-JP" sz="1100">
              <a:latin typeface="ＭＳ Ｐゴシック"/>
            </a:rPr>
            <a:t>8.94</a:t>
          </a:r>
          <a:r>
            <a:rPr kumimoji="1" lang="ja-JP" altLang="en-US" sz="1100">
              <a:latin typeface="ＭＳ Ｐゴシック"/>
            </a:rPr>
            <a:t>人となり、類似団体平均より多い。本市の職員数については、定員適正化計画に基づき中・長期的な定員管理を行い、平成</a:t>
          </a:r>
          <a:r>
            <a:rPr kumimoji="1" lang="en-US" altLang="ja-JP" sz="1100">
              <a:latin typeface="ＭＳ Ｐゴシック"/>
            </a:rPr>
            <a:t>3</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月時点で</a:t>
          </a:r>
          <a:r>
            <a:rPr kumimoji="1" lang="en-US" altLang="ja-JP" sz="1100">
              <a:latin typeface="ＭＳ Ｐゴシック"/>
            </a:rPr>
            <a:t>839</a:t>
          </a:r>
          <a:r>
            <a:rPr kumimoji="1" lang="ja-JP" altLang="en-US" sz="1100">
              <a:latin typeface="ＭＳ Ｐゴシック"/>
            </a:rPr>
            <a:t>人であった普通会計等の職員数は、平成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月時点では</a:t>
          </a:r>
          <a:r>
            <a:rPr kumimoji="1" lang="en-US" altLang="ja-JP" sz="1100">
              <a:latin typeface="ＭＳ Ｐゴシック"/>
            </a:rPr>
            <a:t>503</a:t>
          </a:r>
          <a:r>
            <a:rPr kumimoji="1" lang="ja-JP" altLang="en-US" sz="1100">
              <a:latin typeface="ＭＳ Ｐゴシック"/>
            </a:rPr>
            <a:t>人へと</a:t>
          </a:r>
          <a:r>
            <a:rPr kumimoji="1" lang="en-US" altLang="ja-JP" sz="1100">
              <a:latin typeface="ＭＳ Ｐゴシック"/>
            </a:rPr>
            <a:t>336</a:t>
          </a:r>
          <a:r>
            <a:rPr kumimoji="1" lang="ja-JP" altLang="en-US" sz="1100">
              <a:latin typeface="ＭＳ Ｐゴシック"/>
            </a:rPr>
            <a:t>人（</a:t>
          </a:r>
          <a:r>
            <a:rPr kumimoji="1" lang="en-US" altLang="ja-JP" sz="1100">
              <a:latin typeface="ＭＳ Ｐゴシック"/>
            </a:rPr>
            <a:t>40.0</a:t>
          </a:r>
          <a:r>
            <a:rPr kumimoji="1" lang="ja-JP" altLang="en-US" sz="1100">
              <a:latin typeface="ＭＳ Ｐゴシック"/>
            </a:rPr>
            <a:t>％）の削減を図り計画を概ね達成し、平成</a:t>
          </a:r>
          <a:r>
            <a:rPr kumimoji="1" lang="en-US" altLang="ja-JP" sz="1100">
              <a:latin typeface="ＭＳ Ｐゴシック"/>
            </a:rPr>
            <a:t>28</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月現在では</a:t>
          </a:r>
          <a:r>
            <a:rPr kumimoji="1" lang="en-US" altLang="ja-JP" sz="1100">
              <a:latin typeface="ＭＳ Ｐゴシック"/>
            </a:rPr>
            <a:t>498</a:t>
          </a:r>
          <a:r>
            <a:rPr kumimoji="1" lang="ja-JP" altLang="en-US" sz="1100">
              <a:latin typeface="ＭＳ Ｐゴシック"/>
            </a:rPr>
            <a:t>人となっている。計画終了後は、計画終了時点での職員数を基本とし、財政状況や類似団体との比較、行政需要の見通し等を踏まえ、長期的な視点に立って適正な定員管理を推進する。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7196</xdr:rowOff>
    </xdr:from>
    <xdr:to>
      <xdr:col>24</xdr:col>
      <xdr:colOff>558800</xdr:colOff>
      <xdr:row>64</xdr:row>
      <xdr:rowOff>11219</xdr:rowOff>
    </xdr:to>
    <xdr:cxnSp macro="">
      <xdr:nvCxnSpPr>
        <xdr:cNvPr id="319" name="直線コネクタ 318"/>
        <xdr:cNvCxnSpPr/>
      </xdr:nvCxnSpPr>
      <xdr:spPr>
        <a:xfrm>
          <a:off x="16179800" y="10979996"/>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0"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7196</xdr:rowOff>
    </xdr:from>
    <xdr:to>
      <xdr:col>23</xdr:col>
      <xdr:colOff>406400</xdr:colOff>
      <xdr:row>64</xdr:row>
      <xdr:rowOff>49424</xdr:rowOff>
    </xdr:to>
    <xdr:cxnSp macro="">
      <xdr:nvCxnSpPr>
        <xdr:cNvPr id="322" name="直線コネクタ 321"/>
        <xdr:cNvCxnSpPr/>
      </xdr:nvCxnSpPr>
      <xdr:spPr>
        <a:xfrm flipV="1">
          <a:off x="15290800" y="10979996"/>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3" name="フローチャート : 判断 322"/>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4" name="テキスト ボックス 323"/>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23283</xdr:rowOff>
    </xdr:from>
    <xdr:to>
      <xdr:col>22</xdr:col>
      <xdr:colOff>203200</xdr:colOff>
      <xdr:row>64</xdr:row>
      <xdr:rowOff>49424</xdr:rowOff>
    </xdr:to>
    <xdr:cxnSp macro="">
      <xdr:nvCxnSpPr>
        <xdr:cNvPr id="325" name="直線コネクタ 324"/>
        <xdr:cNvCxnSpPr/>
      </xdr:nvCxnSpPr>
      <xdr:spPr>
        <a:xfrm>
          <a:off x="14401800" y="1099608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6" name="フローチャート : 判断 325"/>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7" name="テキスト ボックス 326"/>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23283</xdr:rowOff>
    </xdr:from>
    <xdr:to>
      <xdr:col>21</xdr:col>
      <xdr:colOff>0</xdr:colOff>
      <xdr:row>64</xdr:row>
      <xdr:rowOff>57468</xdr:rowOff>
    </xdr:to>
    <xdr:cxnSp macro="">
      <xdr:nvCxnSpPr>
        <xdr:cNvPr id="328" name="直線コネクタ 327"/>
        <xdr:cNvCxnSpPr/>
      </xdr:nvCxnSpPr>
      <xdr:spPr>
        <a:xfrm flipV="1">
          <a:off x="13512800" y="10996083"/>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9" name="フローチャート : 判断 328"/>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30" name="テキスト ボックス 329"/>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1" name="フローチャート : 判断 330"/>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2" name="テキスト ボックス 331"/>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131869</xdr:rowOff>
    </xdr:from>
    <xdr:to>
      <xdr:col>24</xdr:col>
      <xdr:colOff>609600</xdr:colOff>
      <xdr:row>64</xdr:row>
      <xdr:rowOff>62019</xdr:rowOff>
    </xdr:to>
    <xdr:sp macro="" textlink="">
      <xdr:nvSpPr>
        <xdr:cNvPr id="338" name="円/楕円 337"/>
        <xdr:cNvSpPr/>
      </xdr:nvSpPr>
      <xdr:spPr>
        <a:xfrm>
          <a:off x="169672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103946</xdr:rowOff>
    </xdr:from>
    <xdr:ext cx="762000" cy="259045"/>
    <xdr:sp macro="" textlink="">
      <xdr:nvSpPr>
        <xdr:cNvPr id="339" name="定員管理の状況該当値テキスト"/>
        <xdr:cNvSpPr txBox="1"/>
      </xdr:nvSpPr>
      <xdr:spPr>
        <a:xfrm>
          <a:off x="17106900" y="1090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127846</xdr:rowOff>
    </xdr:from>
    <xdr:to>
      <xdr:col>23</xdr:col>
      <xdr:colOff>457200</xdr:colOff>
      <xdr:row>64</xdr:row>
      <xdr:rowOff>57996</xdr:rowOff>
    </xdr:to>
    <xdr:sp macro="" textlink="">
      <xdr:nvSpPr>
        <xdr:cNvPr id="340" name="円/楕円 339"/>
        <xdr:cNvSpPr/>
      </xdr:nvSpPr>
      <xdr:spPr>
        <a:xfrm>
          <a:off x="16129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42773</xdr:rowOff>
    </xdr:from>
    <xdr:ext cx="736600" cy="259045"/>
    <xdr:sp macro="" textlink="">
      <xdr:nvSpPr>
        <xdr:cNvPr id="341" name="テキスト ボックス 340"/>
        <xdr:cNvSpPr txBox="1"/>
      </xdr:nvSpPr>
      <xdr:spPr>
        <a:xfrm>
          <a:off x="15798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170074</xdr:rowOff>
    </xdr:from>
    <xdr:to>
      <xdr:col>22</xdr:col>
      <xdr:colOff>254000</xdr:colOff>
      <xdr:row>64</xdr:row>
      <xdr:rowOff>100224</xdr:rowOff>
    </xdr:to>
    <xdr:sp macro="" textlink="">
      <xdr:nvSpPr>
        <xdr:cNvPr id="342" name="円/楕円 341"/>
        <xdr:cNvSpPr/>
      </xdr:nvSpPr>
      <xdr:spPr>
        <a:xfrm>
          <a:off x="15240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85001</xdr:rowOff>
    </xdr:from>
    <xdr:ext cx="762000" cy="259045"/>
    <xdr:sp macro="" textlink="">
      <xdr:nvSpPr>
        <xdr:cNvPr id="343" name="テキスト ボックス 342"/>
        <xdr:cNvSpPr txBox="1"/>
      </xdr:nvSpPr>
      <xdr:spPr>
        <a:xfrm>
          <a:off x="14909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143933</xdr:rowOff>
    </xdr:from>
    <xdr:to>
      <xdr:col>21</xdr:col>
      <xdr:colOff>50800</xdr:colOff>
      <xdr:row>64</xdr:row>
      <xdr:rowOff>74083</xdr:rowOff>
    </xdr:to>
    <xdr:sp macro="" textlink="">
      <xdr:nvSpPr>
        <xdr:cNvPr id="344" name="円/楕円 343"/>
        <xdr:cNvSpPr/>
      </xdr:nvSpPr>
      <xdr:spPr>
        <a:xfrm>
          <a:off x="14351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58860</xdr:rowOff>
    </xdr:from>
    <xdr:ext cx="762000" cy="259045"/>
    <xdr:sp macro="" textlink="">
      <xdr:nvSpPr>
        <xdr:cNvPr id="345" name="テキスト ボックス 344"/>
        <xdr:cNvSpPr txBox="1"/>
      </xdr:nvSpPr>
      <xdr:spPr>
        <a:xfrm>
          <a:off x="14020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6668</xdr:rowOff>
    </xdr:from>
    <xdr:to>
      <xdr:col>19</xdr:col>
      <xdr:colOff>533400</xdr:colOff>
      <xdr:row>64</xdr:row>
      <xdr:rowOff>108268</xdr:rowOff>
    </xdr:to>
    <xdr:sp macro="" textlink="">
      <xdr:nvSpPr>
        <xdr:cNvPr id="346" name="円/楕円 345"/>
        <xdr:cNvSpPr/>
      </xdr:nvSpPr>
      <xdr:spPr>
        <a:xfrm>
          <a:off x="13462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93045</xdr:rowOff>
    </xdr:from>
    <xdr:ext cx="762000" cy="259045"/>
    <xdr:sp macro="" textlink="">
      <xdr:nvSpPr>
        <xdr:cNvPr id="347" name="テキスト ボックス 346"/>
        <xdr:cNvSpPr txBox="1"/>
      </xdr:nvSpPr>
      <xdr:spPr>
        <a:xfrm>
          <a:off x="13131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年度において</a:t>
          </a:r>
          <a:r>
            <a:rPr kumimoji="1" lang="en-US" altLang="ja-JP" sz="1100">
              <a:latin typeface="ＭＳ Ｐゴシック"/>
            </a:rPr>
            <a:t>12.6</a:t>
          </a:r>
          <a:r>
            <a:rPr kumimoji="1" lang="ja-JP" altLang="en-US" sz="1100">
              <a:latin typeface="ＭＳ Ｐゴシック"/>
            </a:rPr>
            <a:t>％となり、前年度と比較して</a:t>
          </a:r>
          <a:r>
            <a:rPr kumimoji="1" lang="en-US" altLang="ja-JP" sz="1100">
              <a:latin typeface="ＭＳ Ｐゴシック"/>
            </a:rPr>
            <a:t>0.3</a:t>
          </a:r>
          <a:r>
            <a:rPr kumimoji="1" lang="ja-JP" altLang="en-US" sz="1100">
              <a:latin typeface="ＭＳ Ｐゴシック"/>
            </a:rPr>
            <a:t>ポイント改善したものの、類似団体平均より高い。主な要因としては、平成</a:t>
          </a:r>
          <a:r>
            <a:rPr kumimoji="1" lang="en-US" altLang="ja-JP" sz="1100">
              <a:latin typeface="ＭＳ Ｐゴシック"/>
            </a:rPr>
            <a:t>17</a:t>
          </a:r>
          <a:r>
            <a:rPr kumimoji="1" lang="ja-JP" altLang="en-US" sz="1100">
              <a:latin typeface="ＭＳ Ｐゴシック"/>
            </a:rPr>
            <a:t>年度まで実施した坂出駅周辺整備主要プロジェクト等の大規模な建設事業および土地開発公社経営健全化などに係る公債費の増嵩、また下水道事業特別会計への多額の繰出金などが影響している。今後とも、事業の厳しい取捨選択を行い、地方債の発行を抑制し、公債費負担の軽減に努め、実質公債費比率が</a:t>
          </a:r>
          <a:r>
            <a:rPr kumimoji="1" lang="en-US" altLang="ja-JP" sz="1100">
              <a:latin typeface="ＭＳ Ｐゴシック"/>
            </a:rPr>
            <a:t>15</a:t>
          </a:r>
          <a:r>
            <a:rPr kumimoji="1" lang="ja-JP" altLang="en-US" sz="1100">
              <a:latin typeface="ＭＳ Ｐゴシック"/>
            </a:rPr>
            <a:t>％を超えないように努める。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112395</xdr:rowOff>
    </xdr:from>
    <xdr:to>
      <xdr:col>24</xdr:col>
      <xdr:colOff>558800</xdr:colOff>
      <xdr:row>41</xdr:row>
      <xdr:rowOff>130493</xdr:rowOff>
    </xdr:to>
    <xdr:cxnSp macro="">
      <xdr:nvCxnSpPr>
        <xdr:cNvPr id="377" name="直線コネクタ 376"/>
        <xdr:cNvCxnSpPr/>
      </xdr:nvCxnSpPr>
      <xdr:spPr>
        <a:xfrm flipV="1">
          <a:off x="16179800" y="714184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78"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130493</xdr:rowOff>
    </xdr:from>
    <xdr:to>
      <xdr:col>23</xdr:col>
      <xdr:colOff>406400</xdr:colOff>
      <xdr:row>42</xdr:row>
      <xdr:rowOff>1270</xdr:rowOff>
    </xdr:to>
    <xdr:cxnSp macro="">
      <xdr:nvCxnSpPr>
        <xdr:cNvPr id="380" name="直線コネクタ 379"/>
        <xdr:cNvCxnSpPr/>
      </xdr:nvCxnSpPr>
      <xdr:spPr>
        <a:xfrm flipV="1">
          <a:off x="15290800" y="715994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1" name="フローチャート : 判断 380"/>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2" name="テキスト ボックス 381"/>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73660</xdr:rowOff>
    </xdr:to>
    <xdr:cxnSp macro="">
      <xdr:nvCxnSpPr>
        <xdr:cNvPr id="383" name="直線コネクタ 382"/>
        <xdr:cNvCxnSpPr/>
      </xdr:nvCxnSpPr>
      <xdr:spPr>
        <a:xfrm flipV="1">
          <a:off x="14401800" y="720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5" name="テキスト ボックス 384"/>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42</xdr:row>
      <xdr:rowOff>121920</xdr:rowOff>
    </xdr:to>
    <xdr:cxnSp macro="">
      <xdr:nvCxnSpPr>
        <xdr:cNvPr id="386" name="直線コネクタ 385"/>
        <xdr:cNvCxnSpPr/>
      </xdr:nvCxnSpPr>
      <xdr:spPr>
        <a:xfrm flipV="1">
          <a:off x="13512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7" name="フローチャート : 判断 386"/>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88" name="テキスト ボックス 387"/>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9" name="フローチャート : 判断 388"/>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0" name="テキスト ボックス 389"/>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61595</xdr:rowOff>
    </xdr:from>
    <xdr:to>
      <xdr:col>24</xdr:col>
      <xdr:colOff>609600</xdr:colOff>
      <xdr:row>41</xdr:row>
      <xdr:rowOff>163195</xdr:rowOff>
    </xdr:to>
    <xdr:sp macro="" textlink="">
      <xdr:nvSpPr>
        <xdr:cNvPr id="396" name="円/楕円 395"/>
        <xdr:cNvSpPr/>
      </xdr:nvSpPr>
      <xdr:spPr>
        <a:xfrm>
          <a:off x="169672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33672</xdr:rowOff>
    </xdr:from>
    <xdr:ext cx="762000" cy="259045"/>
    <xdr:sp macro="" textlink="">
      <xdr:nvSpPr>
        <xdr:cNvPr id="397" name="公債費負担の状況該当値テキスト"/>
        <xdr:cNvSpPr txBox="1"/>
      </xdr:nvSpPr>
      <xdr:spPr>
        <a:xfrm>
          <a:off x="17106900" y="706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79693</xdr:rowOff>
    </xdr:from>
    <xdr:to>
      <xdr:col>23</xdr:col>
      <xdr:colOff>457200</xdr:colOff>
      <xdr:row>42</xdr:row>
      <xdr:rowOff>9843</xdr:rowOff>
    </xdr:to>
    <xdr:sp macro="" textlink="">
      <xdr:nvSpPr>
        <xdr:cNvPr id="398" name="円/楕円 397"/>
        <xdr:cNvSpPr/>
      </xdr:nvSpPr>
      <xdr:spPr>
        <a:xfrm>
          <a:off x="161290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166070</xdr:rowOff>
    </xdr:from>
    <xdr:ext cx="736600" cy="259045"/>
    <xdr:sp macro="" textlink="">
      <xdr:nvSpPr>
        <xdr:cNvPr id="399" name="テキスト ボックス 398"/>
        <xdr:cNvSpPr txBox="1"/>
      </xdr:nvSpPr>
      <xdr:spPr>
        <a:xfrm>
          <a:off x="15798800" y="71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400" name="円/楕円 399"/>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401" name="テキスト ボックス 400"/>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02" name="円/楕円 401"/>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03" name="テキスト ボックス 402"/>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4" name="円/楕円 403"/>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05" name="テキスト ボックス 404"/>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平成</a:t>
          </a:r>
          <a:r>
            <a:rPr kumimoji="1" lang="en-US" altLang="ja-JP" sz="1050">
              <a:latin typeface="ＭＳ Ｐゴシック"/>
            </a:rPr>
            <a:t>27</a:t>
          </a:r>
          <a:r>
            <a:rPr kumimoji="1" lang="ja-JP" altLang="en-US" sz="1050">
              <a:latin typeface="ＭＳ Ｐゴシック"/>
            </a:rPr>
            <a:t>年度において</a:t>
          </a:r>
          <a:r>
            <a:rPr kumimoji="1" lang="en-US" altLang="ja-JP" sz="1050">
              <a:latin typeface="ＭＳ Ｐゴシック"/>
            </a:rPr>
            <a:t>97.5</a:t>
          </a:r>
          <a:r>
            <a:rPr kumimoji="1" lang="ja-JP" altLang="en-US" sz="1050">
              <a:latin typeface="ＭＳ Ｐゴシック"/>
            </a:rPr>
            <a:t>％となり、前年度と比較して</a:t>
          </a:r>
          <a:r>
            <a:rPr kumimoji="1" lang="en-US" altLang="ja-JP" sz="1050">
              <a:latin typeface="ＭＳ Ｐゴシック"/>
            </a:rPr>
            <a:t>8.4</a:t>
          </a:r>
          <a:r>
            <a:rPr kumimoji="1" lang="ja-JP" altLang="en-US" sz="1050">
              <a:latin typeface="ＭＳ Ｐゴシック"/>
            </a:rPr>
            <a:t>ポイント改善したものの、類似団体平均より高い。主な要因としては、職員数が類似団体に比べ多いことにより退職手当負担見込額が大きいことなどが考えられる。また、将来負担額の中で一番大きな割合を占めている地方債残高については、平成</a:t>
          </a:r>
          <a:r>
            <a:rPr kumimoji="1" lang="en-US" altLang="ja-JP" sz="1050">
              <a:latin typeface="ＭＳ Ｐゴシック"/>
            </a:rPr>
            <a:t>17</a:t>
          </a:r>
          <a:r>
            <a:rPr kumimoji="1" lang="ja-JP" altLang="en-US" sz="1050">
              <a:latin typeface="ＭＳ Ｐゴシック"/>
            </a:rPr>
            <a:t>年度にて坂出駅周辺整備主要プロジェクト等の大規模事業が終了しており、減少傾向にあったが、平成</a:t>
          </a:r>
          <a:r>
            <a:rPr kumimoji="1" lang="en-US" altLang="ja-JP" sz="1050">
              <a:latin typeface="ＭＳ Ｐゴシック"/>
            </a:rPr>
            <a:t>27</a:t>
          </a:r>
          <a:r>
            <a:rPr kumimoji="1" lang="ja-JP" altLang="en-US" sz="1050">
              <a:latin typeface="ＭＳ Ｐゴシック"/>
            </a:rPr>
            <a:t>年度においては，同報系防災行政無線整備などにより増加となった。なお、平成</a:t>
          </a:r>
          <a:r>
            <a:rPr kumimoji="1" lang="en-US" altLang="ja-JP" sz="1050">
              <a:latin typeface="ＭＳ Ｐゴシック"/>
            </a:rPr>
            <a:t>17</a:t>
          </a:r>
          <a:r>
            <a:rPr kumimoji="1" lang="ja-JP" altLang="en-US" sz="1050">
              <a:latin typeface="ＭＳ Ｐゴシック"/>
            </a:rPr>
            <a:t>年度末（</a:t>
          </a:r>
          <a:r>
            <a:rPr kumimoji="1" lang="en-US" altLang="ja-JP" sz="1050">
              <a:latin typeface="ＭＳ Ｐゴシック"/>
            </a:rPr>
            <a:t>2005</a:t>
          </a:r>
          <a:r>
            <a:rPr kumimoji="1" lang="ja-JP" altLang="en-US" sz="1050">
              <a:latin typeface="ＭＳ Ｐゴシック"/>
            </a:rPr>
            <a:t>年）に約</a:t>
          </a:r>
          <a:r>
            <a:rPr kumimoji="1" lang="en-US" altLang="ja-JP" sz="1050">
              <a:latin typeface="ＭＳ Ｐゴシック"/>
            </a:rPr>
            <a:t>246</a:t>
          </a:r>
          <a:r>
            <a:rPr kumimoji="1" lang="ja-JP" altLang="en-US" sz="1050">
              <a:latin typeface="ＭＳ Ｐゴシック"/>
            </a:rPr>
            <a:t>億円あった一般会計の地方債残高は、平成</a:t>
          </a:r>
          <a:r>
            <a:rPr kumimoji="1" lang="en-US" altLang="ja-JP" sz="1050">
              <a:latin typeface="ＭＳ Ｐゴシック"/>
            </a:rPr>
            <a:t>27</a:t>
          </a:r>
          <a:r>
            <a:rPr kumimoji="1" lang="ja-JP" altLang="en-US" sz="1050">
              <a:latin typeface="ＭＳ Ｐゴシック"/>
            </a:rPr>
            <a:t>年度末（</a:t>
          </a:r>
          <a:r>
            <a:rPr kumimoji="1" lang="en-US" altLang="ja-JP" sz="1050">
              <a:latin typeface="ＭＳ Ｐゴシック"/>
            </a:rPr>
            <a:t>2015</a:t>
          </a:r>
          <a:r>
            <a:rPr kumimoji="1" lang="ja-JP" altLang="en-US" sz="1050">
              <a:latin typeface="ＭＳ Ｐゴシック"/>
            </a:rPr>
            <a:t>年）では約</a:t>
          </a:r>
          <a:r>
            <a:rPr kumimoji="1" lang="en-US" altLang="ja-JP" sz="1050">
              <a:latin typeface="ＭＳ Ｐゴシック"/>
            </a:rPr>
            <a:t>219</a:t>
          </a:r>
          <a:r>
            <a:rPr kumimoji="1" lang="ja-JP" altLang="en-US" sz="1050">
              <a:latin typeface="ＭＳ Ｐゴシック"/>
            </a:rPr>
            <a:t>億円（約</a:t>
          </a:r>
          <a:r>
            <a:rPr kumimoji="1" lang="en-US" altLang="ja-JP" sz="1050">
              <a:latin typeface="ＭＳ Ｐゴシック"/>
            </a:rPr>
            <a:t>11.0</a:t>
          </a:r>
          <a:r>
            <a:rPr kumimoji="1" lang="ja-JP" altLang="en-US" sz="1050">
              <a:latin typeface="ＭＳ Ｐゴシック"/>
            </a:rPr>
            <a:t>％の減少）となっている。今後とも、すべての投資的経費について厳しい取捨選択を行い、新規発行を抑制する中、市債残高の逓減に努め、臨時財政対策債を除く一般会計の市債残高が平成</a:t>
          </a:r>
          <a:r>
            <a:rPr kumimoji="1" lang="en-US" altLang="ja-JP" sz="1050">
              <a:latin typeface="ＭＳ Ｐゴシック"/>
            </a:rPr>
            <a:t>30</a:t>
          </a:r>
          <a:r>
            <a:rPr kumimoji="1" lang="ja-JP" altLang="en-US" sz="1050">
              <a:latin typeface="ＭＳ Ｐゴシック"/>
            </a:rPr>
            <a:t>年度末で</a:t>
          </a:r>
          <a:r>
            <a:rPr kumimoji="1" lang="en-US" altLang="ja-JP" sz="1050">
              <a:latin typeface="ＭＳ Ｐゴシック"/>
            </a:rPr>
            <a:t>120</a:t>
          </a:r>
          <a:r>
            <a:rPr kumimoji="1" lang="ja-JP" altLang="en-US" sz="1050">
              <a:latin typeface="ＭＳ Ｐゴシック"/>
            </a:rPr>
            <a:t>億円程度（平成</a:t>
          </a:r>
          <a:r>
            <a:rPr kumimoji="1" lang="en-US" altLang="ja-JP" sz="1050">
              <a:latin typeface="ＭＳ Ｐゴシック"/>
            </a:rPr>
            <a:t>27</a:t>
          </a:r>
          <a:r>
            <a:rPr kumimoji="1" lang="ja-JP" altLang="en-US" sz="1050">
              <a:latin typeface="ＭＳ Ｐゴシック"/>
            </a:rPr>
            <a:t>年度末約</a:t>
          </a:r>
          <a:r>
            <a:rPr kumimoji="1" lang="en-US" altLang="ja-JP" sz="1050">
              <a:latin typeface="ＭＳ Ｐゴシック"/>
            </a:rPr>
            <a:t>117</a:t>
          </a:r>
          <a:r>
            <a:rPr kumimoji="1" lang="ja-JP" altLang="en-US" sz="1050">
              <a:latin typeface="ＭＳ Ｐゴシック"/>
            </a:rPr>
            <a:t>億円）となることを目指していく。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68792</xdr:rowOff>
    </xdr:from>
    <xdr:to>
      <xdr:col>24</xdr:col>
      <xdr:colOff>558800</xdr:colOff>
      <xdr:row>18</xdr:row>
      <xdr:rowOff>136356</xdr:rowOff>
    </xdr:to>
    <xdr:cxnSp macro="">
      <xdr:nvCxnSpPr>
        <xdr:cNvPr id="439" name="直線コネクタ 438"/>
        <xdr:cNvCxnSpPr/>
      </xdr:nvCxnSpPr>
      <xdr:spPr>
        <a:xfrm flipV="1">
          <a:off x="16179800" y="315489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0"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1" name="フローチャート : 判断 440"/>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136356</xdr:rowOff>
    </xdr:from>
    <xdr:to>
      <xdr:col>23</xdr:col>
      <xdr:colOff>406400</xdr:colOff>
      <xdr:row>18</xdr:row>
      <xdr:rowOff>140377</xdr:rowOff>
    </xdr:to>
    <xdr:cxnSp macro="">
      <xdr:nvCxnSpPr>
        <xdr:cNvPr id="442" name="直線コネクタ 441"/>
        <xdr:cNvCxnSpPr/>
      </xdr:nvCxnSpPr>
      <xdr:spPr>
        <a:xfrm flipV="1">
          <a:off x="15290800" y="322245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3" name="フローチャート : 判断 44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4" name="テキスト ボックス 44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140377</xdr:rowOff>
    </xdr:from>
    <xdr:to>
      <xdr:col>22</xdr:col>
      <xdr:colOff>203200</xdr:colOff>
      <xdr:row>19</xdr:row>
      <xdr:rowOff>63035</xdr:rowOff>
    </xdr:to>
    <xdr:cxnSp macro="">
      <xdr:nvCxnSpPr>
        <xdr:cNvPr id="445" name="直線コネクタ 444"/>
        <xdr:cNvCxnSpPr/>
      </xdr:nvCxnSpPr>
      <xdr:spPr>
        <a:xfrm flipV="1">
          <a:off x="14401800" y="3226477"/>
          <a:ext cx="889000" cy="9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6" name="フローチャート : 判断 44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7" name="テキスト ボックス 446"/>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63035</xdr:rowOff>
    </xdr:from>
    <xdr:to>
      <xdr:col>21</xdr:col>
      <xdr:colOff>0</xdr:colOff>
      <xdr:row>19</xdr:row>
      <xdr:rowOff>130598</xdr:rowOff>
    </xdr:to>
    <xdr:cxnSp macro="">
      <xdr:nvCxnSpPr>
        <xdr:cNvPr id="448" name="直線コネクタ 447"/>
        <xdr:cNvCxnSpPr/>
      </xdr:nvCxnSpPr>
      <xdr:spPr>
        <a:xfrm flipV="1">
          <a:off x="13512800" y="3320585"/>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49" name="フローチャート : 判断 44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0" name="テキスト ボックス 449"/>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1" name="フローチャート : 判断 45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2" name="テキスト ボックス 451"/>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17992</xdr:rowOff>
    </xdr:from>
    <xdr:to>
      <xdr:col>24</xdr:col>
      <xdr:colOff>609600</xdr:colOff>
      <xdr:row>18</xdr:row>
      <xdr:rowOff>119592</xdr:rowOff>
    </xdr:to>
    <xdr:sp macro="" textlink="">
      <xdr:nvSpPr>
        <xdr:cNvPr id="458" name="円/楕円 457"/>
        <xdr:cNvSpPr/>
      </xdr:nvSpPr>
      <xdr:spPr>
        <a:xfrm>
          <a:off x="169672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161519</xdr:rowOff>
    </xdr:from>
    <xdr:ext cx="762000" cy="259045"/>
    <xdr:sp macro="" textlink="">
      <xdr:nvSpPr>
        <xdr:cNvPr id="459" name="将来負担の状況該当値テキスト"/>
        <xdr:cNvSpPr txBox="1"/>
      </xdr:nvSpPr>
      <xdr:spPr>
        <a:xfrm>
          <a:off x="17106900" y="307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85556</xdr:rowOff>
    </xdr:from>
    <xdr:to>
      <xdr:col>23</xdr:col>
      <xdr:colOff>457200</xdr:colOff>
      <xdr:row>19</xdr:row>
      <xdr:rowOff>15706</xdr:rowOff>
    </xdr:to>
    <xdr:sp macro="" textlink="">
      <xdr:nvSpPr>
        <xdr:cNvPr id="460" name="円/楕円 459"/>
        <xdr:cNvSpPr/>
      </xdr:nvSpPr>
      <xdr:spPr>
        <a:xfrm>
          <a:off x="16129000" y="317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483</xdr:rowOff>
    </xdr:from>
    <xdr:ext cx="736600" cy="259045"/>
    <xdr:sp macro="" textlink="">
      <xdr:nvSpPr>
        <xdr:cNvPr id="461" name="テキスト ボックス 460"/>
        <xdr:cNvSpPr txBox="1"/>
      </xdr:nvSpPr>
      <xdr:spPr>
        <a:xfrm>
          <a:off x="15798800" y="325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89577</xdr:rowOff>
    </xdr:from>
    <xdr:to>
      <xdr:col>22</xdr:col>
      <xdr:colOff>254000</xdr:colOff>
      <xdr:row>19</xdr:row>
      <xdr:rowOff>19727</xdr:rowOff>
    </xdr:to>
    <xdr:sp macro="" textlink="">
      <xdr:nvSpPr>
        <xdr:cNvPr id="462" name="円/楕円 461"/>
        <xdr:cNvSpPr/>
      </xdr:nvSpPr>
      <xdr:spPr>
        <a:xfrm>
          <a:off x="15240000" y="317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4504</xdr:rowOff>
    </xdr:from>
    <xdr:ext cx="762000" cy="259045"/>
    <xdr:sp macro="" textlink="">
      <xdr:nvSpPr>
        <xdr:cNvPr id="463" name="テキスト ボックス 462"/>
        <xdr:cNvSpPr txBox="1"/>
      </xdr:nvSpPr>
      <xdr:spPr>
        <a:xfrm>
          <a:off x="14909800" y="326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12235</xdr:rowOff>
    </xdr:from>
    <xdr:to>
      <xdr:col>21</xdr:col>
      <xdr:colOff>50800</xdr:colOff>
      <xdr:row>19</xdr:row>
      <xdr:rowOff>113835</xdr:rowOff>
    </xdr:to>
    <xdr:sp macro="" textlink="">
      <xdr:nvSpPr>
        <xdr:cNvPr id="464" name="円/楕円 463"/>
        <xdr:cNvSpPr/>
      </xdr:nvSpPr>
      <xdr:spPr>
        <a:xfrm>
          <a:off x="14351000" y="326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98612</xdr:rowOff>
    </xdr:from>
    <xdr:ext cx="762000" cy="259045"/>
    <xdr:sp macro="" textlink="">
      <xdr:nvSpPr>
        <xdr:cNvPr id="465" name="テキスト ボックス 464"/>
        <xdr:cNvSpPr txBox="1"/>
      </xdr:nvSpPr>
      <xdr:spPr>
        <a:xfrm>
          <a:off x="14020800" y="335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79798</xdr:rowOff>
    </xdr:from>
    <xdr:to>
      <xdr:col>19</xdr:col>
      <xdr:colOff>533400</xdr:colOff>
      <xdr:row>20</xdr:row>
      <xdr:rowOff>9948</xdr:rowOff>
    </xdr:to>
    <xdr:sp macro="" textlink="">
      <xdr:nvSpPr>
        <xdr:cNvPr id="466" name="円/楕円 465"/>
        <xdr:cNvSpPr/>
      </xdr:nvSpPr>
      <xdr:spPr>
        <a:xfrm>
          <a:off x="13462000" y="33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166175</xdr:rowOff>
    </xdr:from>
    <xdr:ext cx="762000" cy="259045"/>
    <xdr:sp macro="" textlink="">
      <xdr:nvSpPr>
        <xdr:cNvPr id="467" name="テキスト ボックス 466"/>
        <xdr:cNvSpPr txBox="1"/>
      </xdr:nvSpPr>
      <xdr:spPr>
        <a:xfrm>
          <a:off x="13131800" y="34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香川県坂出市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54,798
54,274
92.49
24,039,796
23,054,605
844,545
13,617,308
21,937,387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97.5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人件費に係る経常収支比率は、平成</a:t>
          </a:r>
          <a:r>
            <a:rPr kumimoji="1" lang="en-US" altLang="ja-JP" sz="1000">
              <a:latin typeface="ＭＳ Ｐゴシック"/>
            </a:rPr>
            <a:t>27</a:t>
          </a:r>
          <a:r>
            <a:rPr kumimoji="1" lang="ja-JP" altLang="en-US" sz="1000">
              <a:latin typeface="ＭＳ Ｐゴシック"/>
            </a:rPr>
            <a:t>年度において</a:t>
          </a:r>
          <a:r>
            <a:rPr kumimoji="1" lang="en-US" altLang="ja-JP" sz="1000">
              <a:latin typeface="ＭＳ Ｐゴシック"/>
            </a:rPr>
            <a:t>32.8</a:t>
          </a:r>
          <a:r>
            <a:rPr kumimoji="1" lang="ja-JP" altLang="en-US" sz="1000">
              <a:latin typeface="ＭＳ Ｐゴシック"/>
            </a:rPr>
            <a:t>％となり、前年度と比較して</a:t>
          </a:r>
          <a:r>
            <a:rPr kumimoji="1" lang="en-US" altLang="ja-JP" sz="1000">
              <a:latin typeface="ＭＳ Ｐゴシック"/>
            </a:rPr>
            <a:t>1.2</a:t>
          </a:r>
          <a:r>
            <a:rPr kumimoji="1" lang="ja-JP" altLang="en-US" sz="1000">
              <a:latin typeface="ＭＳ Ｐゴシック"/>
            </a:rPr>
            <a:t>ポイント改善したものの、類似団体平均より高い。主な要因としては、清掃や調理業務などに直営部分があり、職員数が類似団体に比べ多いことなどが挙げられる。退職手当は、これまで支給率の見直しや退職時の特別昇給の廃止などを実施し適正な支給に努めてきたところであるが、高齢者層の職員が多いことから引き続き多額のまま推移することが見込まれる。一方、退職手当を除く人件費についても、随時給与制度の見直しを実施し、適正な給与水準の維持に努めるとともに、財政状況や類似団体との比較、行政需要の見通し等を踏まえ、長期的な視点に立って適正な定員管理を推進しているところであり減少傾向に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73116</xdr:rowOff>
    </xdr:from>
    <xdr:to>
      <xdr:col>7</xdr:col>
      <xdr:colOff>15875</xdr:colOff>
      <xdr:row>39</xdr:row>
      <xdr:rowOff>151493</xdr:rowOff>
    </xdr:to>
    <xdr:cxnSp macro="">
      <xdr:nvCxnSpPr>
        <xdr:cNvPr id="68" name="直線コネクタ 67"/>
        <xdr:cNvCxnSpPr/>
      </xdr:nvCxnSpPr>
      <xdr:spPr>
        <a:xfrm flipV="1">
          <a:off x="3987800" y="675966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151493</xdr:rowOff>
    </xdr:from>
    <xdr:to>
      <xdr:col>5</xdr:col>
      <xdr:colOff>549275</xdr:colOff>
      <xdr:row>40</xdr:row>
      <xdr:rowOff>25763</xdr:rowOff>
    </xdr:to>
    <xdr:cxnSp macro="">
      <xdr:nvCxnSpPr>
        <xdr:cNvPr id="71" name="直線コネクタ 70"/>
        <xdr:cNvCxnSpPr/>
      </xdr:nvCxnSpPr>
      <xdr:spPr>
        <a:xfrm flipV="1">
          <a:off x="3098800" y="68380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151493</xdr:rowOff>
    </xdr:from>
    <xdr:to>
      <xdr:col>4</xdr:col>
      <xdr:colOff>346075</xdr:colOff>
      <xdr:row>40</xdr:row>
      <xdr:rowOff>25763</xdr:rowOff>
    </xdr:to>
    <xdr:cxnSp macro="">
      <xdr:nvCxnSpPr>
        <xdr:cNvPr id="74" name="直線コネクタ 73"/>
        <xdr:cNvCxnSpPr/>
      </xdr:nvCxnSpPr>
      <xdr:spPr>
        <a:xfrm>
          <a:off x="2209800" y="68380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112304</xdr:rowOff>
    </xdr:from>
    <xdr:to>
      <xdr:col>3</xdr:col>
      <xdr:colOff>142875</xdr:colOff>
      <xdr:row>39</xdr:row>
      <xdr:rowOff>151493</xdr:rowOff>
    </xdr:to>
    <xdr:cxnSp macro="">
      <xdr:nvCxnSpPr>
        <xdr:cNvPr id="77" name="直線コネクタ 76"/>
        <xdr:cNvCxnSpPr/>
      </xdr:nvCxnSpPr>
      <xdr:spPr>
        <a:xfrm>
          <a:off x="1320800" y="67988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22316</xdr:rowOff>
    </xdr:from>
    <xdr:to>
      <xdr:col>7</xdr:col>
      <xdr:colOff>66675</xdr:colOff>
      <xdr:row>39</xdr:row>
      <xdr:rowOff>123916</xdr:rowOff>
    </xdr:to>
    <xdr:sp macro="" textlink="">
      <xdr:nvSpPr>
        <xdr:cNvPr id="87" name="円/楕円 86"/>
        <xdr:cNvSpPr/>
      </xdr:nvSpPr>
      <xdr:spPr>
        <a:xfrm>
          <a:off x="4775200" y="67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165843</xdr:rowOff>
    </xdr:from>
    <xdr:ext cx="762000" cy="259045"/>
    <xdr:sp macro="" textlink="">
      <xdr:nvSpPr>
        <xdr:cNvPr id="88" name="人件費該当値テキスト"/>
        <xdr:cNvSpPr txBox="1"/>
      </xdr:nvSpPr>
      <xdr:spPr>
        <a:xfrm>
          <a:off x="4914900" y="668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100693</xdr:rowOff>
    </xdr:from>
    <xdr:to>
      <xdr:col>5</xdr:col>
      <xdr:colOff>600075</xdr:colOff>
      <xdr:row>40</xdr:row>
      <xdr:rowOff>30843</xdr:rowOff>
    </xdr:to>
    <xdr:sp macro="" textlink="">
      <xdr:nvSpPr>
        <xdr:cNvPr id="89" name="円/楕円 88"/>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15620</xdr:rowOff>
    </xdr:from>
    <xdr:ext cx="736600" cy="259045"/>
    <xdr:sp macro="" textlink="">
      <xdr:nvSpPr>
        <xdr:cNvPr id="90" name="テキスト ボックス 89"/>
        <xdr:cNvSpPr txBox="1"/>
      </xdr:nvSpPr>
      <xdr:spPr>
        <a:xfrm>
          <a:off x="3606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146413</xdr:rowOff>
    </xdr:from>
    <xdr:to>
      <xdr:col>4</xdr:col>
      <xdr:colOff>396875</xdr:colOff>
      <xdr:row>40</xdr:row>
      <xdr:rowOff>76563</xdr:rowOff>
    </xdr:to>
    <xdr:sp macro="" textlink="">
      <xdr:nvSpPr>
        <xdr:cNvPr id="91" name="円/楕円 90"/>
        <xdr:cNvSpPr/>
      </xdr:nvSpPr>
      <xdr:spPr>
        <a:xfrm>
          <a:off x="3048000" y="68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61340</xdr:rowOff>
    </xdr:from>
    <xdr:ext cx="762000" cy="259045"/>
    <xdr:sp macro="" textlink="">
      <xdr:nvSpPr>
        <xdr:cNvPr id="92" name="テキスト ボックス 91"/>
        <xdr:cNvSpPr txBox="1"/>
      </xdr:nvSpPr>
      <xdr:spPr>
        <a:xfrm>
          <a:off x="2717800" y="691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100693</xdr:rowOff>
    </xdr:from>
    <xdr:to>
      <xdr:col>3</xdr:col>
      <xdr:colOff>193675</xdr:colOff>
      <xdr:row>40</xdr:row>
      <xdr:rowOff>30843</xdr:rowOff>
    </xdr:to>
    <xdr:sp macro="" textlink="">
      <xdr:nvSpPr>
        <xdr:cNvPr id="93" name="円/楕円 92"/>
        <xdr:cNvSpPr/>
      </xdr:nvSpPr>
      <xdr:spPr>
        <a:xfrm>
          <a:off x="2159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15620</xdr:rowOff>
    </xdr:from>
    <xdr:ext cx="762000" cy="259045"/>
    <xdr:sp macro="" textlink="">
      <xdr:nvSpPr>
        <xdr:cNvPr id="94" name="テキスト ボックス 93"/>
        <xdr:cNvSpPr txBox="1"/>
      </xdr:nvSpPr>
      <xdr:spPr>
        <a:xfrm>
          <a:off x="1828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61504</xdr:rowOff>
    </xdr:from>
    <xdr:to>
      <xdr:col>1</xdr:col>
      <xdr:colOff>676275</xdr:colOff>
      <xdr:row>39</xdr:row>
      <xdr:rowOff>163104</xdr:rowOff>
    </xdr:to>
    <xdr:sp macro="" textlink="">
      <xdr:nvSpPr>
        <xdr:cNvPr id="95" name="円/楕円 94"/>
        <xdr:cNvSpPr/>
      </xdr:nvSpPr>
      <xdr:spPr>
        <a:xfrm>
          <a:off x="1270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147881</xdr:rowOff>
    </xdr:from>
    <xdr:ext cx="762000" cy="259045"/>
    <xdr:sp macro="" textlink="">
      <xdr:nvSpPr>
        <xdr:cNvPr id="96" name="テキスト ボックス 95"/>
        <xdr:cNvSpPr txBox="1"/>
      </xdr:nvSpPr>
      <xdr:spPr>
        <a:xfrm>
          <a:off x="939800" y="683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物件費に係る経常収支比率は、平成</a:t>
          </a:r>
          <a:r>
            <a:rPr kumimoji="1" lang="en-US" altLang="ja-JP" sz="1100">
              <a:latin typeface="ＭＳ Ｐゴシック"/>
            </a:rPr>
            <a:t>27</a:t>
          </a:r>
          <a:r>
            <a:rPr kumimoji="1" lang="ja-JP" altLang="en-US" sz="1100">
              <a:latin typeface="ＭＳ Ｐゴシック"/>
            </a:rPr>
            <a:t>年度において</a:t>
          </a:r>
          <a:r>
            <a:rPr kumimoji="1" lang="en-US" altLang="ja-JP" sz="1100">
              <a:latin typeface="ＭＳ Ｐゴシック"/>
            </a:rPr>
            <a:t>6.7</a:t>
          </a:r>
          <a:r>
            <a:rPr kumimoji="1" lang="ja-JP" altLang="en-US" sz="1100">
              <a:latin typeface="ＭＳ Ｐゴシック"/>
            </a:rPr>
            <a:t>％（前年度同率）となり、類似団体内で最も低い水準にある。これは平成</a:t>
          </a:r>
          <a:r>
            <a:rPr kumimoji="1" lang="en-US" altLang="ja-JP" sz="1100">
              <a:latin typeface="ＭＳ Ｐゴシック"/>
            </a:rPr>
            <a:t>3</a:t>
          </a:r>
          <a:r>
            <a:rPr kumimoji="1" lang="ja-JP" altLang="en-US" sz="1100">
              <a:latin typeface="ＭＳ Ｐゴシック"/>
            </a:rPr>
            <a:t>年度から独自に行財政改革に取り組み、公共施設の管理委託内容の見直し、民営化、また幼稚園・小学校の統廃合等を進めてきた結果である。今後とも平成</a:t>
          </a:r>
          <a:r>
            <a:rPr kumimoji="1" lang="en-US" altLang="ja-JP" sz="1100">
              <a:latin typeface="ＭＳ Ｐゴシック"/>
            </a:rPr>
            <a:t>26</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に策定した「第５次坂出市行財政改革大綱」に基づく行財政改革実施計画等により、学校の技能員業務・給食調理業務などの専門的業務について民間委託等を順次進めていく予定であるため、それに伴い主に人件費が減少し物件費が増加することが予想され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123190</xdr:rowOff>
    </xdr:from>
    <xdr:to>
      <xdr:col>24</xdr:col>
      <xdr:colOff>31750</xdr:colOff>
      <xdr:row>13</xdr:row>
      <xdr:rowOff>123190</xdr:rowOff>
    </xdr:to>
    <xdr:cxnSp macro="">
      <xdr:nvCxnSpPr>
        <xdr:cNvPr id="129" name="直線コネクタ 128"/>
        <xdr:cNvCxnSpPr/>
      </xdr:nvCxnSpPr>
      <xdr:spPr>
        <a:xfrm>
          <a:off x="15671800" y="2352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100330</xdr:rowOff>
    </xdr:from>
    <xdr:to>
      <xdr:col>22</xdr:col>
      <xdr:colOff>565150</xdr:colOff>
      <xdr:row>13</xdr:row>
      <xdr:rowOff>123190</xdr:rowOff>
    </xdr:to>
    <xdr:cxnSp macro="">
      <xdr:nvCxnSpPr>
        <xdr:cNvPr id="132" name="直線コネクタ 131"/>
        <xdr:cNvCxnSpPr/>
      </xdr:nvCxnSpPr>
      <xdr:spPr>
        <a:xfrm>
          <a:off x="14782800" y="232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92710</xdr:rowOff>
    </xdr:from>
    <xdr:to>
      <xdr:col>21</xdr:col>
      <xdr:colOff>361950</xdr:colOff>
      <xdr:row>13</xdr:row>
      <xdr:rowOff>100330</xdr:rowOff>
    </xdr:to>
    <xdr:cxnSp macro="">
      <xdr:nvCxnSpPr>
        <xdr:cNvPr id="135" name="直線コネクタ 134"/>
        <xdr:cNvCxnSpPr/>
      </xdr:nvCxnSpPr>
      <xdr:spPr>
        <a:xfrm>
          <a:off x="13893800" y="232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92710</xdr:rowOff>
    </xdr:to>
    <xdr:cxnSp macro="">
      <xdr:nvCxnSpPr>
        <xdr:cNvPr id="138" name="直線コネクタ 137"/>
        <xdr:cNvCxnSpPr/>
      </xdr:nvCxnSpPr>
      <xdr:spPr>
        <a:xfrm>
          <a:off x="13004800" y="229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72390</xdr:rowOff>
    </xdr:from>
    <xdr:to>
      <xdr:col>24</xdr:col>
      <xdr:colOff>82550</xdr:colOff>
      <xdr:row>14</xdr:row>
      <xdr:rowOff>2540</xdr:rowOff>
    </xdr:to>
    <xdr:sp macro="" textlink="">
      <xdr:nvSpPr>
        <xdr:cNvPr id="148" name="円/楕円 147"/>
        <xdr:cNvSpPr/>
      </xdr:nvSpPr>
      <xdr:spPr>
        <a:xfrm>
          <a:off x="164592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152417</xdr:rowOff>
    </xdr:from>
    <xdr:ext cx="762000" cy="259045"/>
    <xdr:sp macro="" textlink="">
      <xdr:nvSpPr>
        <xdr:cNvPr id="149" name="物件費該当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72390</xdr:rowOff>
    </xdr:from>
    <xdr:to>
      <xdr:col>22</xdr:col>
      <xdr:colOff>615950</xdr:colOff>
      <xdr:row>14</xdr:row>
      <xdr:rowOff>2540</xdr:rowOff>
    </xdr:to>
    <xdr:sp macro="" textlink="">
      <xdr:nvSpPr>
        <xdr:cNvPr id="150" name="円/楕円 149"/>
        <xdr:cNvSpPr/>
      </xdr:nvSpPr>
      <xdr:spPr>
        <a:xfrm>
          <a:off x="15621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12717</xdr:rowOff>
    </xdr:from>
    <xdr:ext cx="736600" cy="259045"/>
    <xdr:sp macro="" textlink="">
      <xdr:nvSpPr>
        <xdr:cNvPr id="151" name="テキスト ボックス 150"/>
        <xdr:cNvSpPr txBox="1"/>
      </xdr:nvSpPr>
      <xdr:spPr>
        <a:xfrm>
          <a:off x="15290800" y="207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49530</xdr:rowOff>
    </xdr:from>
    <xdr:to>
      <xdr:col>21</xdr:col>
      <xdr:colOff>412750</xdr:colOff>
      <xdr:row>13</xdr:row>
      <xdr:rowOff>151130</xdr:rowOff>
    </xdr:to>
    <xdr:sp macro="" textlink="">
      <xdr:nvSpPr>
        <xdr:cNvPr id="152" name="円/楕円 151"/>
        <xdr:cNvSpPr/>
      </xdr:nvSpPr>
      <xdr:spPr>
        <a:xfrm>
          <a:off x="14732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161307</xdr:rowOff>
    </xdr:from>
    <xdr:ext cx="762000" cy="259045"/>
    <xdr:sp macro="" textlink="">
      <xdr:nvSpPr>
        <xdr:cNvPr id="153" name="テキスト ボックス 152"/>
        <xdr:cNvSpPr txBox="1"/>
      </xdr:nvSpPr>
      <xdr:spPr>
        <a:xfrm>
          <a:off x="14401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41910</xdr:rowOff>
    </xdr:from>
    <xdr:to>
      <xdr:col>20</xdr:col>
      <xdr:colOff>209550</xdr:colOff>
      <xdr:row>13</xdr:row>
      <xdr:rowOff>143510</xdr:rowOff>
    </xdr:to>
    <xdr:sp macro="" textlink="">
      <xdr:nvSpPr>
        <xdr:cNvPr id="154" name="円/楕円 153"/>
        <xdr:cNvSpPr/>
      </xdr:nvSpPr>
      <xdr:spPr>
        <a:xfrm>
          <a:off x="13843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153687</xdr:rowOff>
    </xdr:from>
    <xdr:ext cx="762000" cy="259045"/>
    <xdr:sp macro="" textlink="">
      <xdr:nvSpPr>
        <xdr:cNvPr id="155" name="テキスト ボックス 154"/>
        <xdr:cNvSpPr txBox="1"/>
      </xdr:nvSpPr>
      <xdr:spPr>
        <a:xfrm>
          <a:off x="13512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6" name="円/楕円 155"/>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7" name="テキスト ボックス 156"/>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扶助費に係る経常収支比率は、平成</a:t>
          </a:r>
          <a:r>
            <a:rPr kumimoji="1" lang="en-US" altLang="ja-JP" sz="1100">
              <a:latin typeface="ＭＳ Ｐゴシック"/>
            </a:rPr>
            <a:t>27</a:t>
          </a:r>
          <a:r>
            <a:rPr kumimoji="1" lang="ja-JP" altLang="en-US" sz="1100">
              <a:latin typeface="ＭＳ Ｐゴシック"/>
            </a:rPr>
            <a:t>年度において</a:t>
          </a:r>
          <a:r>
            <a:rPr kumimoji="1" lang="en-US" altLang="ja-JP" sz="1100">
              <a:latin typeface="ＭＳ Ｐゴシック"/>
            </a:rPr>
            <a:t>11.1</a:t>
          </a:r>
          <a:r>
            <a:rPr kumimoji="1" lang="ja-JP" altLang="en-US" sz="1100">
              <a:latin typeface="ＭＳ Ｐゴシック"/>
            </a:rPr>
            <a:t>％となり、前年度と比較して</a:t>
          </a:r>
          <a:r>
            <a:rPr kumimoji="1" lang="en-US" altLang="ja-JP" sz="1100">
              <a:latin typeface="ＭＳ Ｐゴシック"/>
            </a:rPr>
            <a:t>0.7</a:t>
          </a:r>
          <a:r>
            <a:rPr kumimoji="1" lang="ja-JP" altLang="en-US" sz="1100">
              <a:latin typeface="ＭＳ Ｐゴシック"/>
            </a:rPr>
            <a:t>ポイント上昇し、類似団体平均と同程度になっている。内訳としては、社会福祉費や児童福祉費が高くなっている。市民生活の安定と市民福祉の充実のため、職員数の適正化をはじめとして、行政のスリム化や徹底したコストの削減を図り、効率的な行財政運営に努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55</xdr:row>
      <xdr:rowOff>41275</xdr:rowOff>
    </xdr:to>
    <xdr:cxnSp macro="">
      <xdr:nvCxnSpPr>
        <xdr:cNvPr id="194" name="直線コネクタ 193"/>
        <xdr:cNvCxnSpPr/>
      </xdr:nvCxnSpPr>
      <xdr:spPr>
        <a:xfrm>
          <a:off x="3987800" y="94043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146050</xdr:rowOff>
    </xdr:to>
    <xdr:cxnSp macro="">
      <xdr:nvCxnSpPr>
        <xdr:cNvPr id="197" name="直線コネクタ 196"/>
        <xdr:cNvCxnSpPr/>
      </xdr:nvCxnSpPr>
      <xdr:spPr>
        <a:xfrm>
          <a:off x="3098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127000</xdr:rowOff>
    </xdr:to>
    <xdr:cxnSp macro="">
      <xdr:nvCxnSpPr>
        <xdr:cNvPr id="200" name="直線コネクタ 199"/>
        <xdr:cNvCxnSpPr/>
      </xdr:nvCxnSpPr>
      <xdr:spPr>
        <a:xfrm flipV="1">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41275</xdr:rowOff>
    </xdr:from>
    <xdr:to>
      <xdr:col>3</xdr:col>
      <xdr:colOff>142875</xdr:colOff>
      <xdr:row>54</xdr:row>
      <xdr:rowOff>127000</xdr:rowOff>
    </xdr:to>
    <xdr:cxnSp macro="">
      <xdr:nvCxnSpPr>
        <xdr:cNvPr id="203" name="直線コネクタ 202"/>
        <xdr:cNvCxnSpPr/>
      </xdr:nvCxnSpPr>
      <xdr:spPr>
        <a:xfrm>
          <a:off x="1320800" y="92995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161925</xdr:rowOff>
    </xdr:from>
    <xdr:to>
      <xdr:col>7</xdr:col>
      <xdr:colOff>66675</xdr:colOff>
      <xdr:row>55</xdr:row>
      <xdr:rowOff>92075</xdr:rowOff>
    </xdr:to>
    <xdr:sp macro="" textlink="">
      <xdr:nvSpPr>
        <xdr:cNvPr id="213" name="円/楕円 212"/>
        <xdr:cNvSpPr/>
      </xdr:nvSpPr>
      <xdr:spPr>
        <a:xfrm>
          <a:off x="47752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7002</xdr:rowOff>
    </xdr:from>
    <xdr:ext cx="762000" cy="259045"/>
    <xdr:sp macro="" textlink="">
      <xdr:nvSpPr>
        <xdr:cNvPr id="214" name="扶助費該当値テキスト"/>
        <xdr:cNvSpPr txBox="1"/>
      </xdr:nvSpPr>
      <xdr:spPr>
        <a:xfrm>
          <a:off x="49149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15" name="円/楕円 214"/>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10177</xdr:rowOff>
    </xdr:from>
    <xdr:ext cx="736600" cy="259045"/>
    <xdr:sp macro="" textlink="">
      <xdr:nvSpPr>
        <xdr:cNvPr id="216" name="テキスト ボックス 215"/>
        <xdr:cNvSpPr txBox="1"/>
      </xdr:nvSpPr>
      <xdr:spPr>
        <a:xfrm>
          <a:off x="3606800" y="943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7" name="円/楕円 216"/>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124477</xdr:rowOff>
    </xdr:from>
    <xdr:ext cx="762000" cy="259045"/>
    <xdr:sp macro="" textlink="">
      <xdr:nvSpPr>
        <xdr:cNvPr id="218" name="テキスト ボックス 217"/>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9" name="円/楕円 218"/>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20" name="テキスト ボックス 219"/>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161925</xdr:rowOff>
    </xdr:from>
    <xdr:to>
      <xdr:col>1</xdr:col>
      <xdr:colOff>676275</xdr:colOff>
      <xdr:row>54</xdr:row>
      <xdr:rowOff>92075</xdr:rowOff>
    </xdr:to>
    <xdr:sp macro="" textlink="">
      <xdr:nvSpPr>
        <xdr:cNvPr id="221" name="円/楕円 220"/>
        <xdr:cNvSpPr/>
      </xdr:nvSpPr>
      <xdr:spPr>
        <a:xfrm>
          <a:off x="1270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76852</xdr:rowOff>
    </xdr:from>
    <xdr:ext cx="762000" cy="259045"/>
    <xdr:sp macro="" textlink="">
      <xdr:nvSpPr>
        <xdr:cNvPr id="222" name="テキスト ボックス 221"/>
        <xdr:cNvSpPr txBox="1"/>
      </xdr:nvSpPr>
      <xdr:spPr>
        <a:xfrm>
          <a:off x="939800" y="933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その他に係る経常収支比率は、平成</a:t>
          </a:r>
          <a:r>
            <a:rPr kumimoji="1" lang="en-US" altLang="ja-JP" sz="1050">
              <a:latin typeface="ＭＳ Ｐゴシック"/>
            </a:rPr>
            <a:t>27</a:t>
          </a:r>
          <a:r>
            <a:rPr kumimoji="1" lang="ja-JP" altLang="en-US" sz="1050">
              <a:latin typeface="ＭＳ Ｐゴシック"/>
            </a:rPr>
            <a:t>年度において</a:t>
          </a:r>
          <a:r>
            <a:rPr kumimoji="1" lang="en-US" altLang="ja-JP" sz="1050">
              <a:latin typeface="ＭＳ Ｐゴシック"/>
            </a:rPr>
            <a:t>17.6</a:t>
          </a:r>
          <a:r>
            <a:rPr kumimoji="1" lang="ja-JP" altLang="en-US" sz="1050">
              <a:latin typeface="ＭＳ Ｐゴシック"/>
            </a:rPr>
            <a:t>％となり、前年度と比較して</a:t>
          </a:r>
          <a:r>
            <a:rPr kumimoji="1" lang="en-US" altLang="ja-JP" sz="1050">
              <a:latin typeface="ＭＳ Ｐゴシック"/>
            </a:rPr>
            <a:t>1.0</a:t>
          </a:r>
          <a:r>
            <a:rPr kumimoji="1" lang="ja-JP" altLang="en-US" sz="1050">
              <a:latin typeface="ＭＳ Ｐゴシック"/>
            </a:rPr>
            <a:t>ポイント上昇し、類似団体平均より高い。主な要因としては、高齢化に伴う後期高齢者医療事業や介護保険事業への繰出金が増嵩していること、また、下水道事業への繰出金が多額になっていることなどが挙げられる。なお、下水道事業特別会計については、平成</a:t>
          </a:r>
          <a:r>
            <a:rPr kumimoji="1" lang="en-US" altLang="ja-JP" sz="1050">
              <a:latin typeface="ＭＳ Ｐゴシック"/>
            </a:rPr>
            <a:t>11</a:t>
          </a:r>
          <a:r>
            <a:rPr kumimoji="1" lang="ja-JP" altLang="en-US" sz="1050">
              <a:latin typeface="ＭＳ Ｐゴシック"/>
            </a:rPr>
            <a:t>年度より公営企業経営健全化計画に基づき、平成</a:t>
          </a:r>
          <a:r>
            <a:rPr kumimoji="1" lang="en-US" altLang="ja-JP" sz="1050">
              <a:latin typeface="ＭＳ Ｐゴシック"/>
            </a:rPr>
            <a:t>10</a:t>
          </a:r>
          <a:r>
            <a:rPr kumimoji="1" lang="ja-JP" altLang="en-US" sz="1050">
              <a:latin typeface="ＭＳ Ｐゴシック"/>
            </a:rPr>
            <a:t>年度で約</a:t>
          </a:r>
          <a:r>
            <a:rPr kumimoji="1" lang="en-US" altLang="ja-JP" sz="1050">
              <a:latin typeface="ＭＳ Ｐゴシック"/>
            </a:rPr>
            <a:t>18</a:t>
          </a:r>
          <a:r>
            <a:rPr kumimoji="1" lang="ja-JP" altLang="en-US" sz="1050">
              <a:latin typeface="ＭＳ Ｐゴシック"/>
            </a:rPr>
            <a:t>億</a:t>
          </a:r>
          <a:r>
            <a:rPr kumimoji="1" lang="en-US" altLang="ja-JP" sz="1050">
              <a:latin typeface="ＭＳ Ｐゴシック"/>
            </a:rPr>
            <a:t>8</a:t>
          </a:r>
          <a:r>
            <a:rPr kumimoji="1" lang="ja-JP" altLang="en-US" sz="1050">
              <a:latin typeface="ＭＳ Ｐゴシック"/>
            </a:rPr>
            <a:t>千万円あった累積赤字が、平成</a:t>
          </a:r>
          <a:r>
            <a:rPr kumimoji="1" lang="en-US" altLang="ja-JP" sz="1050">
              <a:latin typeface="ＭＳ Ｐゴシック"/>
            </a:rPr>
            <a:t>27</a:t>
          </a:r>
          <a:r>
            <a:rPr kumimoji="1" lang="ja-JP" altLang="en-US" sz="1050">
              <a:latin typeface="ＭＳ Ｐゴシック"/>
            </a:rPr>
            <a:t>年度において解消され、一般会計からの繰出金についても減少傾向である。今後とも、企業債の発行を抑え、公債費を減少させるとともに、独立採算の原則に立ち返った料金の値上げによる健全化などによ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20320</xdr:rowOff>
    </xdr:from>
    <xdr:to>
      <xdr:col>24</xdr:col>
      <xdr:colOff>31750</xdr:colOff>
      <xdr:row>58</xdr:row>
      <xdr:rowOff>96520</xdr:rowOff>
    </xdr:to>
    <xdr:cxnSp macro="">
      <xdr:nvCxnSpPr>
        <xdr:cNvPr id="255" name="直線コネクタ 254"/>
        <xdr:cNvCxnSpPr/>
      </xdr:nvCxnSpPr>
      <xdr:spPr>
        <a:xfrm>
          <a:off x="15671800" y="9964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20320</xdr:rowOff>
    </xdr:from>
    <xdr:to>
      <xdr:col>22</xdr:col>
      <xdr:colOff>565150</xdr:colOff>
      <xdr:row>58</xdr:row>
      <xdr:rowOff>35560</xdr:rowOff>
    </xdr:to>
    <xdr:cxnSp macro="">
      <xdr:nvCxnSpPr>
        <xdr:cNvPr id="258" name="直線コネクタ 257"/>
        <xdr:cNvCxnSpPr/>
      </xdr:nvCxnSpPr>
      <xdr:spPr>
        <a:xfrm flipV="1">
          <a:off x="14782800" y="996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0" name="テキスト ボックス 259"/>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20320</xdr:rowOff>
    </xdr:from>
    <xdr:to>
      <xdr:col>21</xdr:col>
      <xdr:colOff>361950</xdr:colOff>
      <xdr:row>58</xdr:row>
      <xdr:rowOff>35560</xdr:rowOff>
    </xdr:to>
    <xdr:cxnSp macro="">
      <xdr:nvCxnSpPr>
        <xdr:cNvPr id="261" name="直線コネクタ 260"/>
        <xdr:cNvCxnSpPr/>
      </xdr:nvCxnSpPr>
      <xdr:spPr>
        <a:xfrm>
          <a:off x="13893800" y="996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3" name="テキスト ボックス 26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20320</xdr:rowOff>
    </xdr:to>
    <xdr:cxnSp macro="">
      <xdr:nvCxnSpPr>
        <xdr:cNvPr id="264" name="直線コネクタ 263"/>
        <xdr:cNvCxnSpPr/>
      </xdr:nvCxnSpPr>
      <xdr:spPr>
        <a:xfrm>
          <a:off x="13004800" y="994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6" name="テキスト ボックス 265"/>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8" name="テキスト ボックス 26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45720</xdr:rowOff>
    </xdr:from>
    <xdr:to>
      <xdr:col>24</xdr:col>
      <xdr:colOff>82550</xdr:colOff>
      <xdr:row>58</xdr:row>
      <xdr:rowOff>147320</xdr:rowOff>
    </xdr:to>
    <xdr:sp macro="" textlink="">
      <xdr:nvSpPr>
        <xdr:cNvPr id="274" name="円/楕円 273"/>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17797</xdr:rowOff>
    </xdr:from>
    <xdr:ext cx="762000" cy="259045"/>
    <xdr:sp macro="" textlink="">
      <xdr:nvSpPr>
        <xdr:cNvPr id="275"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140970</xdr:rowOff>
    </xdr:from>
    <xdr:to>
      <xdr:col>22</xdr:col>
      <xdr:colOff>615950</xdr:colOff>
      <xdr:row>58</xdr:row>
      <xdr:rowOff>71120</xdr:rowOff>
    </xdr:to>
    <xdr:sp macro="" textlink="">
      <xdr:nvSpPr>
        <xdr:cNvPr id="276" name="円/楕円 275"/>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55897</xdr:rowOff>
    </xdr:from>
    <xdr:ext cx="736600" cy="259045"/>
    <xdr:sp macro="" textlink="">
      <xdr:nvSpPr>
        <xdr:cNvPr id="277" name="テキスト ボックス 276"/>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78" name="円/楕円 277"/>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79" name="テキスト ボックス 278"/>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140970</xdr:rowOff>
    </xdr:from>
    <xdr:to>
      <xdr:col>20</xdr:col>
      <xdr:colOff>209550</xdr:colOff>
      <xdr:row>58</xdr:row>
      <xdr:rowOff>71120</xdr:rowOff>
    </xdr:to>
    <xdr:sp macro="" textlink="">
      <xdr:nvSpPr>
        <xdr:cNvPr id="280" name="円/楕円 279"/>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81" name="テキスト ボックス 280"/>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118110</xdr:rowOff>
    </xdr:from>
    <xdr:to>
      <xdr:col>19</xdr:col>
      <xdr:colOff>6350</xdr:colOff>
      <xdr:row>58</xdr:row>
      <xdr:rowOff>48260</xdr:rowOff>
    </xdr:to>
    <xdr:sp macro="" textlink="">
      <xdr:nvSpPr>
        <xdr:cNvPr id="282" name="円/楕円 281"/>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33037</xdr:rowOff>
    </xdr:from>
    <xdr:ext cx="762000" cy="259045"/>
    <xdr:sp macro="" textlink="">
      <xdr:nvSpPr>
        <xdr:cNvPr id="283" name="テキスト ボックス 282"/>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補助費等に係る経常収支比率は、平成</a:t>
          </a:r>
          <a:r>
            <a:rPr kumimoji="1" lang="en-US" altLang="ja-JP" sz="1100">
              <a:latin typeface="ＭＳ Ｐゴシック"/>
            </a:rPr>
            <a:t>27</a:t>
          </a:r>
          <a:r>
            <a:rPr kumimoji="1" lang="ja-JP" altLang="en-US" sz="1100">
              <a:latin typeface="ＭＳ Ｐゴシック"/>
            </a:rPr>
            <a:t>年度において</a:t>
          </a:r>
          <a:r>
            <a:rPr kumimoji="1" lang="en-US" altLang="ja-JP" sz="1100">
              <a:latin typeface="ＭＳ Ｐゴシック"/>
            </a:rPr>
            <a:t>6.2</a:t>
          </a:r>
          <a:r>
            <a:rPr kumimoji="1" lang="ja-JP" altLang="en-US" sz="1100">
              <a:latin typeface="ＭＳ Ｐゴシック"/>
            </a:rPr>
            <a:t>％となり、前年度と比較して</a:t>
          </a:r>
          <a:r>
            <a:rPr kumimoji="1" lang="en-US" altLang="ja-JP" sz="1100">
              <a:latin typeface="ＭＳ Ｐゴシック"/>
            </a:rPr>
            <a:t>0.1</a:t>
          </a:r>
          <a:r>
            <a:rPr kumimoji="1" lang="ja-JP" altLang="en-US" sz="1100">
              <a:latin typeface="ＭＳ Ｐゴシック"/>
            </a:rPr>
            <a:t>ポイント上昇したものの、類似団体平均より低い。主な要因としては、一部事務組合に対する負担金が類似団体に比べ低いことなどが挙げられる。本市のこれまでの主な取組としては、平成</a:t>
          </a:r>
          <a:r>
            <a:rPr kumimoji="1" lang="en-US" altLang="ja-JP" sz="1100">
              <a:latin typeface="ＭＳ Ｐゴシック"/>
            </a:rPr>
            <a:t>5</a:t>
          </a:r>
          <a:r>
            <a:rPr kumimoji="1" lang="ja-JP" altLang="en-US" sz="1100">
              <a:latin typeface="ＭＳ Ｐゴシック"/>
            </a:rPr>
            <a:t>年度から各種協議会等に対する補助金・負担金等の予算を</a:t>
          </a:r>
          <a:r>
            <a:rPr kumimoji="1" lang="en-US" altLang="ja-JP" sz="1100">
              <a:latin typeface="ＭＳ Ｐゴシック"/>
            </a:rPr>
            <a:t>3</a:t>
          </a:r>
          <a:r>
            <a:rPr kumimoji="1" lang="ja-JP" altLang="en-US" sz="1100">
              <a:latin typeface="ＭＳ Ｐゴシック"/>
            </a:rPr>
            <a:t>ヵ年で</a:t>
          </a:r>
          <a:r>
            <a:rPr kumimoji="1" lang="en-US" altLang="ja-JP" sz="1100">
              <a:latin typeface="ＭＳ Ｐゴシック"/>
            </a:rPr>
            <a:t>10</a:t>
          </a:r>
          <a:r>
            <a:rPr kumimoji="1" lang="ja-JP" altLang="en-US" sz="1100">
              <a:latin typeface="ＭＳ Ｐゴシック"/>
            </a:rPr>
            <a:t>％削減し、その後も補助金等交付規則等を制定し適正化を図ってきた。今後とも行政の責任分野、経費負担の在り方、行政効果等を精査し、関係者の理解を得ながら補助金等の整理合理化に努める。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5842</xdr:rowOff>
    </xdr:from>
    <xdr:to>
      <xdr:col>24</xdr:col>
      <xdr:colOff>31750</xdr:colOff>
      <xdr:row>35</xdr:row>
      <xdr:rowOff>10414</xdr:rowOff>
    </xdr:to>
    <xdr:cxnSp macro="">
      <xdr:nvCxnSpPr>
        <xdr:cNvPr id="313" name="直線コネクタ 312"/>
        <xdr:cNvCxnSpPr/>
      </xdr:nvCxnSpPr>
      <xdr:spPr>
        <a:xfrm>
          <a:off x="15671800" y="60065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131572</xdr:rowOff>
    </xdr:from>
    <xdr:to>
      <xdr:col>22</xdr:col>
      <xdr:colOff>565150</xdr:colOff>
      <xdr:row>35</xdr:row>
      <xdr:rowOff>5842</xdr:rowOff>
    </xdr:to>
    <xdr:cxnSp macro="">
      <xdr:nvCxnSpPr>
        <xdr:cNvPr id="316" name="直線コネクタ 315"/>
        <xdr:cNvCxnSpPr/>
      </xdr:nvCxnSpPr>
      <xdr:spPr>
        <a:xfrm>
          <a:off x="14782800" y="59608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8" name="テキスト ボックス 317"/>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131572</xdr:rowOff>
    </xdr:to>
    <xdr:cxnSp macro="">
      <xdr:nvCxnSpPr>
        <xdr:cNvPr id="319" name="直線コネクタ 318"/>
        <xdr:cNvCxnSpPr/>
      </xdr:nvCxnSpPr>
      <xdr:spPr>
        <a:xfrm>
          <a:off x="13893800" y="5956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21" name="テキスト ボックス 320"/>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85852</xdr:rowOff>
    </xdr:from>
    <xdr:to>
      <xdr:col>20</xdr:col>
      <xdr:colOff>158750</xdr:colOff>
      <xdr:row>34</xdr:row>
      <xdr:rowOff>127000</xdr:rowOff>
    </xdr:to>
    <xdr:cxnSp macro="">
      <xdr:nvCxnSpPr>
        <xdr:cNvPr id="322" name="直線コネクタ 321"/>
        <xdr:cNvCxnSpPr/>
      </xdr:nvCxnSpPr>
      <xdr:spPr>
        <a:xfrm>
          <a:off x="13004800" y="59151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4" name="テキスト ボックス 323"/>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6" name="テキスト ボックス 325"/>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131064</xdr:rowOff>
    </xdr:from>
    <xdr:to>
      <xdr:col>24</xdr:col>
      <xdr:colOff>82550</xdr:colOff>
      <xdr:row>35</xdr:row>
      <xdr:rowOff>61214</xdr:rowOff>
    </xdr:to>
    <xdr:sp macro="" textlink="">
      <xdr:nvSpPr>
        <xdr:cNvPr id="332" name="円/楕円 331"/>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147591</xdr:rowOff>
    </xdr:from>
    <xdr:ext cx="762000" cy="259045"/>
    <xdr:sp macro="" textlink="">
      <xdr:nvSpPr>
        <xdr:cNvPr id="333" name="補助費等該当値テキスト"/>
        <xdr:cNvSpPr txBox="1"/>
      </xdr:nvSpPr>
      <xdr:spPr>
        <a:xfrm>
          <a:off x="16598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126492</xdr:rowOff>
    </xdr:from>
    <xdr:to>
      <xdr:col>22</xdr:col>
      <xdr:colOff>615950</xdr:colOff>
      <xdr:row>35</xdr:row>
      <xdr:rowOff>56642</xdr:rowOff>
    </xdr:to>
    <xdr:sp macro="" textlink="">
      <xdr:nvSpPr>
        <xdr:cNvPr id="334" name="円/楕円 333"/>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66819</xdr:rowOff>
    </xdr:from>
    <xdr:ext cx="736600" cy="259045"/>
    <xdr:sp macro="" textlink="">
      <xdr:nvSpPr>
        <xdr:cNvPr id="335" name="テキスト ボックス 334"/>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80772</xdr:rowOff>
    </xdr:from>
    <xdr:to>
      <xdr:col>21</xdr:col>
      <xdr:colOff>412750</xdr:colOff>
      <xdr:row>35</xdr:row>
      <xdr:rowOff>10922</xdr:rowOff>
    </xdr:to>
    <xdr:sp macro="" textlink="">
      <xdr:nvSpPr>
        <xdr:cNvPr id="336" name="円/楕円 335"/>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21099</xdr:rowOff>
    </xdr:from>
    <xdr:ext cx="762000" cy="259045"/>
    <xdr:sp macro="" textlink="">
      <xdr:nvSpPr>
        <xdr:cNvPr id="337" name="テキスト ボックス 336"/>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38" name="円/楕円 337"/>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39" name="テキスト ボックス 338"/>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35052</xdr:rowOff>
    </xdr:from>
    <xdr:to>
      <xdr:col>19</xdr:col>
      <xdr:colOff>6350</xdr:colOff>
      <xdr:row>34</xdr:row>
      <xdr:rowOff>136652</xdr:rowOff>
    </xdr:to>
    <xdr:sp macro="" textlink="">
      <xdr:nvSpPr>
        <xdr:cNvPr id="340" name="円/楕円 339"/>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146829</xdr:rowOff>
    </xdr:from>
    <xdr:ext cx="762000" cy="259045"/>
    <xdr:sp macro="" textlink="">
      <xdr:nvSpPr>
        <xdr:cNvPr id="341" name="テキスト ボックス 340"/>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公債費に係る経常収支比率は、平成</a:t>
          </a:r>
          <a:r>
            <a:rPr kumimoji="1" lang="en-US" altLang="ja-JP" sz="1100">
              <a:latin typeface="ＭＳ Ｐゴシック"/>
            </a:rPr>
            <a:t>27</a:t>
          </a:r>
          <a:r>
            <a:rPr kumimoji="1" lang="ja-JP" altLang="en-US" sz="1100">
              <a:latin typeface="ＭＳ Ｐゴシック"/>
            </a:rPr>
            <a:t>年度において</a:t>
          </a:r>
          <a:r>
            <a:rPr kumimoji="1" lang="en-US" altLang="ja-JP" sz="1100">
              <a:latin typeface="ＭＳ Ｐゴシック"/>
            </a:rPr>
            <a:t>16.2</a:t>
          </a:r>
          <a:r>
            <a:rPr kumimoji="1" lang="ja-JP" altLang="en-US" sz="1100">
              <a:latin typeface="ＭＳ Ｐゴシック"/>
            </a:rPr>
            <a:t>％となり、前年度と比較して</a:t>
          </a:r>
          <a:r>
            <a:rPr kumimoji="1" lang="en-US" altLang="ja-JP" sz="1100">
              <a:latin typeface="ＭＳ Ｐゴシック"/>
            </a:rPr>
            <a:t>1.2</a:t>
          </a:r>
          <a:r>
            <a:rPr kumimoji="1" lang="ja-JP" altLang="en-US" sz="1100">
              <a:latin typeface="ＭＳ Ｐゴシック"/>
            </a:rPr>
            <a:t>ポイント改善したものの、類似団体平均を若干上回っている。本市では、平成</a:t>
          </a:r>
          <a:r>
            <a:rPr kumimoji="1" lang="en-US" altLang="ja-JP" sz="1100">
              <a:latin typeface="ＭＳ Ｐゴシック"/>
            </a:rPr>
            <a:t>8</a:t>
          </a:r>
          <a:r>
            <a:rPr kumimoji="1" lang="ja-JP" altLang="en-US" sz="1100">
              <a:latin typeface="ＭＳ Ｐゴシック"/>
            </a:rPr>
            <a:t>年度から平成</a:t>
          </a:r>
          <a:r>
            <a:rPr kumimoji="1" lang="en-US" altLang="ja-JP" sz="1100">
              <a:latin typeface="ＭＳ Ｐゴシック"/>
            </a:rPr>
            <a:t>17</a:t>
          </a:r>
          <a:r>
            <a:rPr kumimoji="1" lang="ja-JP" altLang="en-US" sz="1100">
              <a:latin typeface="ＭＳ Ｐゴシック"/>
            </a:rPr>
            <a:t>年度にかけて「坂出駅周辺整備主要プロジェクト」を実施したこと、ならびに平成</a:t>
          </a:r>
          <a:r>
            <a:rPr kumimoji="1" lang="en-US" altLang="ja-JP" sz="1100">
              <a:latin typeface="ＭＳ Ｐゴシック"/>
            </a:rPr>
            <a:t>13</a:t>
          </a:r>
          <a:r>
            <a:rPr kumimoji="1" lang="ja-JP" altLang="en-US" sz="1100">
              <a:latin typeface="ＭＳ Ｐゴシック"/>
            </a:rPr>
            <a:t>年度から平成</a:t>
          </a:r>
          <a:r>
            <a:rPr kumimoji="1" lang="en-US" altLang="ja-JP" sz="1100">
              <a:latin typeface="ＭＳ Ｐゴシック"/>
            </a:rPr>
            <a:t>17</a:t>
          </a:r>
          <a:r>
            <a:rPr kumimoji="1" lang="ja-JP" altLang="en-US" sz="1100">
              <a:latin typeface="ＭＳ Ｐゴシック"/>
            </a:rPr>
            <a:t>年度にかけて「土地開発公社経営健全化計画」に基づく買戻しを実施したことなどから公債費がこれまで増嵩していたが、平成</a:t>
          </a:r>
          <a:r>
            <a:rPr kumimoji="1" lang="en-US" altLang="ja-JP" sz="1100">
              <a:latin typeface="ＭＳ Ｐゴシック"/>
            </a:rPr>
            <a:t>17</a:t>
          </a:r>
          <a:r>
            <a:rPr kumimoji="1" lang="ja-JP" altLang="en-US" sz="1100">
              <a:latin typeface="ＭＳ Ｐゴシック"/>
            </a:rPr>
            <a:t>年度にてそれらの大規模事業が終了したことから、公債費は平成</a:t>
          </a:r>
          <a:r>
            <a:rPr kumimoji="1" lang="en-US" altLang="ja-JP" sz="1100">
              <a:latin typeface="ＭＳ Ｐゴシック"/>
            </a:rPr>
            <a:t>18</a:t>
          </a:r>
          <a:r>
            <a:rPr kumimoji="1" lang="ja-JP" altLang="en-US" sz="1100">
              <a:latin typeface="ＭＳ Ｐゴシック"/>
            </a:rPr>
            <a:t>年度をピークに減少傾向となっている。今後とも事業の厳しい取捨選択を行い、新規発行を極力抑制し将来に過大な負担を残さないよう努める。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78</xdr:row>
      <xdr:rowOff>8128</xdr:rowOff>
    </xdr:to>
    <xdr:cxnSp macro="">
      <xdr:nvCxnSpPr>
        <xdr:cNvPr id="371" name="直線コネクタ 370"/>
        <xdr:cNvCxnSpPr/>
      </xdr:nvCxnSpPr>
      <xdr:spPr>
        <a:xfrm flipV="1">
          <a:off x="3987800" y="133263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8128</xdr:rowOff>
    </xdr:to>
    <xdr:cxnSp macro="">
      <xdr:nvCxnSpPr>
        <xdr:cNvPr id="374" name="直線コネクタ 373"/>
        <xdr:cNvCxnSpPr/>
      </xdr:nvCxnSpPr>
      <xdr:spPr>
        <a:xfrm>
          <a:off x="3098800" y="133629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78</xdr:row>
      <xdr:rowOff>17272</xdr:rowOff>
    </xdr:to>
    <xdr:cxnSp macro="">
      <xdr:nvCxnSpPr>
        <xdr:cNvPr id="377" name="直線コネクタ 376"/>
        <xdr:cNvCxnSpPr/>
      </xdr:nvCxnSpPr>
      <xdr:spPr>
        <a:xfrm flipV="1">
          <a:off x="2209800" y="133629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17272</xdr:rowOff>
    </xdr:from>
    <xdr:to>
      <xdr:col>3</xdr:col>
      <xdr:colOff>142875</xdr:colOff>
      <xdr:row>78</xdr:row>
      <xdr:rowOff>35561</xdr:rowOff>
    </xdr:to>
    <xdr:cxnSp macro="">
      <xdr:nvCxnSpPr>
        <xdr:cNvPr id="380" name="直線コネクタ 379"/>
        <xdr:cNvCxnSpPr/>
      </xdr:nvCxnSpPr>
      <xdr:spPr>
        <a:xfrm flipV="1">
          <a:off x="1320800" y="133903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90" name="円/楕円 389"/>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45990</xdr:rowOff>
    </xdr:from>
    <xdr:ext cx="762000" cy="259045"/>
    <xdr:sp macro="" textlink="">
      <xdr:nvSpPr>
        <xdr:cNvPr id="391"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92" name="円/楕円 391"/>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69105</xdr:rowOff>
    </xdr:from>
    <xdr:ext cx="736600" cy="259045"/>
    <xdr:sp macro="" textlink="">
      <xdr:nvSpPr>
        <xdr:cNvPr id="393" name="テキスト ボックス 392"/>
        <xdr:cNvSpPr txBox="1"/>
      </xdr:nvSpPr>
      <xdr:spPr>
        <a:xfrm>
          <a:off x="3606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4" name="円/楕円 393"/>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95" name="テキスト ボックス 39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137922</xdr:rowOff>
    </xdr:from>
    <xdr:to>
      <xdr:col>3</xdr:col>
      <xdr:colOff>193675</xdr:colOff>
      <xdr:row>78</xdr:row>
      <xdr:rowOff>68072</xdr:rowOff>
    </xdr:to>
    <xdr:sp macro="" textlink="">
      <xdr:nvSpPr>
        <xdr:cNvPr id="396" name="円/楕円 395"/>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97" name="テキスト ボックス 396"/>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98" name="円/楕円 397"/>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399" name="テキスト ボックス 398"/>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公債費以外に係る経常収支比率は、平成</a:t>
          </a:r>
          <a:r>
            <a:rPr kumimoji="1" lang="en-US" altLang="ja-JP" sz="1100">
              <a:latin typeface="ＭＳ Ｐゴシック"/>
            </a:rPr>
            <a:t>27</a:t>
          </a:r>
          <a:r>
            <a:rPr kumimoji="1" lang="ja-JP" altLang="en-US" sz="1100">
              <a:latin typeface="ＭＳ Ｐゴシック"/>
            </a:rPr>
            <a:t>年度において</a:t>
          </a:r>
          <a:r>
            <a:rPr kumimoji="1" lang="en-US" altLang="ja-JP" sz="1100">
              <a:latin typeface="ＭＳ Ｐゴシック"/>
            </a:rPr>
            <a:t>74.4</a:t>
          </a:r>
          <a:r>
            <a:rPr kumimoji="1" lang="ja-JP" altLang="en-US" sz="1100">
              <a:latin typeface="ＭＳ Ｐゴシック"/>
            </a:rPr>
            <a:t>％となり、前年度と比較して</a:t>
          </a:r>
          <a:r>
            <a:rPr kumimoji="1" lang="en-US" altLang="ja-JP" sz="1100">
              <a:latin typeface="ＭＳ Ｐゴシック"/>
            </a:rPr>
            <a:t>0.6</a:t>
          </a:r>
          <a:r>
            <a:rPr kumimoji="1" lang="ja-JP" altLang="en-US" sz="1100">
              <a:latin typeface="ＭＳ Ｐゴシック"/>
            </a:rPr>
            <a:t>ポイント上昇したものの、類似団体平均を下回っている。内訳について、主に人件費が高いものの物件費と補助費等が平均より低いことにより、全体としては類似団体平均を下回っている。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14987</xdr:rowOff>
    </xdr:from>
    <xdr:to>
      <xdr:col>24</xdr:col>
      <xdr:colOff>31750</xdr:colOff>
      <xdr:row>77</xdr:row>
      <xdr:rowOff>42418</xdr:rowOff>
    </xdr:to>
    <xdr:cxnSp macro="">
      <xdr:nvCxnSpPr>
        <xdr:cNvPr id="430" name="直線コネクタ 429"/>
        <xdr:cNvCxnSpPr/>
      </xdr:nvCxnSpPr>
      <xdr:spPr>
        <a:xfrm>
          <a:off x="15671800" y="132166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140715</xdr:rowOff>
    </xdr:from>
    <xdr:to>
      <xdr:col>22</xdr:col>
      <xdr:colOff>565150</xdr:colOff>
      <xdr:row>77</xdr:row>
      <xdr:rowOff>14987</xdr:rowOff>
    </xdr:to>
    <xdr:cxnSp macro="">
      <xdr:nvCxnSpPr>
        <xdr:cNvPr id="433" name="直線コネクタ 432"/>
        <xdr:cNvCxnSpPr/>
      </xdr:nvCxnSpPr>
      <xdr:spPr>
        <a:xfrm>
          <a:off x="14782800" y="131709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108713</xdr:rowOff>
    </xdr:from>
    <xdr:to>
      <xdr:col>21</xdr:col>
      <xdr:colOff>361950</xdr:colOff>
      <xdr:row>76</xdr:row>
      <xdr:rowOff>140715</xdr:rowOff>
    </xdr:to>
    <xdr:cxnSp macro="">
      <xdr:nvCxnSpPr>
        <xdr:cNvPr id="436" name="直線コネクタ 435"/>
        <xdr:cNvCxnSpPr/>
      </xdr:nvCxnSpPr>
      <xdr:spPr>
        <a:xfrm>
          <a:off x="13893800" y="131389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143002</xdr:rowOff>
    </xdr:from>
    <xdr:to>
      <xdr:col>20</xdr:col>
      <xdr:colOff>158750</xdr:colOff>
      <xdr:row>76</xdr:row>
      <xdr:rowOff>108713</xdr:rowOff>
    </xdr:to>
    <xdr:cxnSp macro="">
      <xdr:nvCxnSpPr>
        <xdr:cNvPr id="439" name="直線コネクタ 438"/>
        <xdr:cNvCxnSpPr/>
      </xdr:nvCxnSpPr>
      <xdr:spPr>
        <a:xfrm>
          <a:off x="13004800" y="13001752"/>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41" name="テキスト ボックス 440"/>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3" name="テキスト ボックス 442"/>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163068</xdr:rowOff>
    </xdr:from>
    <xdr:to>
      <xdr:col>24</xdr:col>
      <xdr:colOff>82550</xdr:colOff>
      <xdr:row>77</xdr:row>
      <xdr:rowOff>93218</xdr:rowOff>
    </xdr:to>
    <xdr:sp macro="" textlink="">
      <xdr:nvSpPr>
        <xdr:cNvPr id="449" name="円/楕円 448"/>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8145</xdr:rowOff>
    </xdr:from>
    <xdr:ext cx="762000" cy="259045"/>
    <xdr:sp macro="" textlink="">
      <xdr:nvSpPr>
        <xdr:cNvPr id="450" name="公債費以外該当値テキスト"/>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135637</xdr:rowOff>
    </xdr:from>
    <xdr:to>
      <xdr:col>22</xdr:col>
      <xdr:colOff>615950</xdr:colOff>
      <xdr:row>77</xdr:row>
      <xdr:rowOff>65787</xdr:rowOff>
    </xdr:to>
    <xdr:sp macro="" textlink="">
      <xdr:nvSpPr>
        <xdr:cNvPr id="451" name="円/楕円 450"/>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50564</xdr:rowOff>
    </xdr:from>
    <xdr:ext cx="736600" cy="259045"/>
    <xdr:sp macro="" textlink="">
      <xdr:nvSpPr>
        <xdr:cNvPr id="452" name="テキスト ボックス 451"/>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89915</xdr:rowOff>
    </xdr:from>
    <xdr:to>
      <xdr:col>21</xdr:col>
      <xdr:colOff>412750</xdr:colOff>
      <xdr:row>77</xdr:row>
      <xdr:rowOff>20065</xdr:rowOff>
    </xdr:to>
    <xdr:sp macro="" textlink="">
      <xdr:nvSpPr>
        <xdr:cNvPr id="453" name="円/楕円 452"/>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4842</xdr:rowOff>
    </xdr:from>
    <xdr:ext cx="762000" cy="259045"/>
    <xdr:sp macro="" textlink="">
      <xdr:nvSpPr>
        <xdr:cNvPr id="454" name="テキスト ボックス 453"/>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57913</xdr:rowOff>
    </xdr:from>
    <xdr:to>
      <xdr:col>20</xdr:col>
      <xdr:colOff>209550</xdr:colOff>
      <xdr:row>76</xdr:row>
      <xdr:rowOff>159513</xdr:rowOff>
    </xdr:to>
    <xdr:sp macro="" textlink="">
      <xdr:nvSpPr>
        <xdr:cNvPr id="455" name="円/楕円 454"/>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169689</xdr:rowOff>
    </xdr:from>
    <xdr:ext cx="762000" cy="259045"/>
    <xdr:sp macro="" textlink="">
      <xdr:nvSpPr>
        <xdr:cNvPr id="456" name="テキスト ボックス 455"/>
        <xdr:cNvSpPr txBox="1"/>
      </xdr:nvSpPr>
      <xdr:spPr>
        <a:xfrm>
          <a:off x="13512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92202</xdr:rowOff>
    </xdr:from>
    <xdr:to>
      <xdr:col>19</xdr:col>
      <xdr:colOff>6350</xdr:colOff>
      <xdr:row>76</xdr:row>
      <xdr:rowOff>22352</xdr:rowOff>
    </xdr:to>
    <xdr:sp macro="" textlink="">
      <xdr:nvSpPr>
        <xdr:cNvPr id="457" name="円/楕円 456"/>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32529</xdr:rowOff>
    </xdr:from>
    <xdr:ext cx="762000" cy="259045"/>
    <xdr:sp macro="" textlink="">
      <xdr:nvSpPr>
        <xdr:cNvPr id="458" name="テキスト ボックス 457"/>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香川県坂出市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46495</xdr:rowOff>
    </xdr:from>
    <xdr:to>
      <xdr:col>4</xdr:col>
      <xdr:colOff>1117600</xdr:colOff>
      <xdr:row>15</xdr:row>
      <xdr:rowOff>48705</xdr:rowOff>
    </xdr:to>
    <xdr:cxnSp macro="">
      <xdr:nvCxnSpPr>
        <xdr:cNvPr id="50" name="直線コネクタ 49"/>
        <xdr:cNvCxnSpPr/>
      </xdr:nvCxnSpPr>
      <xdr:spPr bwMode="auto">
        <a:xfrm flipV="1">
          <a:off x="5003800" y="2665870"/>
          <a:ext cx="647700" cy="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48705</xdr:rowOff>
    </xdr:from>
    <xdr:to>
      <xdr:col>4</xdr:col>
      <xdr:colOff>469900</xdr:colOff>
      <xdr:row>15</xdr:row>
      <xdr:rowOff>61335</xdr:rowOff>
    </xdr:to>
    <xdr:cxnSp macro="">
      <xdr:nvCxnSpPr>
        <xdr:cNvPr id="53" name="直線コネクタ 52"/>
        <xdr:cNvCxnSpPr/>
      </xdr:nvCxnSpPr>
      <xdr:spPr bwMode="auto">
        <a:xfrm flipV="1">
          <a:off x="4305300" y="2668080"/>
          <a:ext cx="698500" cy="12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28854</xdr:rowOff>
    </xdr:from>
    <xdr:to>
      <xdr:col>3</xdr:col>
      <xdr:colOff>904875</xdr:colOff>
      <xdr:row>15</xdr:row>
      <xdr:rowOff>61335</xdr:rowOff>
    </xdr:to>
    <xdr:cxnSp macro="">
      <xdr:nvCxnSpPr>
        <xdr:cNvPr id="56" name="直線コネクタ 55"/>
        <xdr:cNvCxnSpPr/>
      </xdr:nvCxnSpPr>
      <xdr:spPr bwMode="auto">
        <a:xfrm>
          <a:off x="3606800" y="2648229"/>
          <a:ext cx="698500" cy="32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149498</xdr:rowOff>
    </xdr:from>
    <xdr:to>
      <xdr:col>3</xdr:col>
      <xdr:colOff>206375</xdr:colOff>
      <xdr:row>15</xdr:row>
      <xdr:rowOff>28854</xdr:rowOff>
    </xdr:to>
    <xdr:cxnSp macro="">
      <xdr:nvCxnSpPr>
        <xdr:cNvPr id="59" name="直線コネクタ 58"/>
        <xdr:cNvCxnSpPr/>
      </xdr:nvCxnSpPr>
      <xdr:spPr bwMode="auto">
        <a:xfrm>
          <a:off x="2908300" y="2597423"/>
          <a:ext cx="698500" cy="50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167145</xdr:rowOff>
    </xdr:from>
    <xdr:to>
      <xdr:col>5</xdr:col>
      <xdr:colOff>34925</xdr:colOff>
      <xdr:row>15</xdr:row>
      <xdr:rowOff>97295</xdr:rowOff>
    </xdr:to>
    <xdr:sp macro="" textlink="">
      <xdr:nvSpPr>
        <xdr:cNvPr id="69" name="円/楕円 68"/>
        <xdr:cNvSpPr/>
      </xdr:nvSpPr>
      <xdr:spPr bwMode="auto">
        <a:xfrm>
          <a:off x="5600700" y="2615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12222</xdr:rowOff>
    </xdr:from>
    <xdr:ext cx="762000" cy="259045"/>
    <xdr:sp macro="" textlink="">
      <xdr:nvSpPr>
        <xdr:cNvPr id="70" name="人口1人当たり決算額の推移該当値テキスト130"/>
        <xdr:cNvSpPr txBox="1"/>
      </xdr:nvSpPr>
      <xdr:spPr>
        <a:xfrm>
          <a:off x="5740400" y="246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86,726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169355</xdr:rowOff>
    </xdr:from>
    <xdr:to>
      <xdr:col>4</xdr:col>
      <xdr:colOff>520700</xdr:colOff>
      <xdr:row>15</xdr:row>
      <xdr:rowOff>99505</xdr:rowOff>
    </xdr:to>
    <xdr:sp macro="" textlink="">
      <xdr:nvSpPr>
        <xdr:cNvPr id="71" name="円/楕円 70"/>
        <xdr:cNvSpPr/>
      </xdr:nvSpPr>
      <xdr:spPr bwMode="auto">
        <a:xfrm>
          <a:off x="4953000" y="2617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109682</xdr:rowOff>
    </xdr:from>
    <xdr:ext cx="736600" cy="259045"/>
    <xdr:sp macro="" textlink="">
      <xdr:nvSpPr>
        <xdr:cNvPr id="72" name="テキスト ボックス 71"/>
        <xdr:cNvSpPr txBox="1"/>
      </xdr:nvSpPr>
      <xdr:spPr>
        <a:xfrm>
          <a:off x="4622800" y="238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86,610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10535</xdr:rowOff>
    </xdr:from>
    <xdr:to>
      <xdr:col>3</xdr:col>
      <xdr:colOff>955675</xdr:colOff>
      <xdr:row>15</xdr:row>
      <xdr:rowOff>112135</xdr:rowOff>
    </xdr:to>
    <xdr:sp macro="" textlink="">
      <xdr:nvSpPr>
        <xdr:cNvPr id="73" name="円/楕円 72"/>
        <xdr:cNvSpPr/>
      </xdr:nvSpPr>
      <xdr:spPr bwMode="auto">
        <a:xfrm>
          <a:off x="4254500" y="262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122312</xdr:rowOff>
    </xdr:from>
    <xdr:ext cx="762000" cy="259045"/>
    <xdr:sp macro="" textlink="">
      <xdr:nvSpPr>
        <xdr:cNvPr id="74" name="テキスト ボックス 73"/>
        <xdr:cNvSpPr txBox="1"/>
      </xdr:nvSpPr>
      <xdr:spPr>
        <a:xfrm>
          <a:off x="3924300" y="239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85,947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149504</xdr:rowOff>
    </xdr:from>
    <xdr:to>
      <xdr:col>3</xdr:col>
      <xdr:colOff>257175</xdr:colOff>
      <xdr:row>15</xdr:row>
      <xdr:rowOff>79654</xdr:rowOff>
    </xdr:to>
    <xdr:sp macro="" textlink="">
      <xdr:nvSpPr>
        <xdr:cNvPr id="75" name="円/楕円 74"/>
        <xdr:cNvSpPr/>
      </xdr:nvSpPr>
      <xdr:spPr bwMode="auto">
        <a:xfrm>
          <a:off x="3556000" y="2597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89831</xdr:rowOff>
    </xdr:from>
    <xdr:ext cx="762000" cy="259045"/>
    <xdr:sp macro="" textlink="">
      <xdr:nvSpPr>
        <xdr:cNvPr id="76" name="テキスト ボックス 75"/>
        <xdr:cNvSpPr txBox="1"/>
      </xdr:nvSpPr>
      <xdr:spPr>
        <a:xfrm>
          <a:off x="3225800" y="23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87,652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98698</xdr:rowOff>
    </xdr:from>
    <xdr:to>
      <xdr:col>2</xdr:col>
      <xdr:colOff>692150</xdr:colOff>
      <xdr:row>15</xdr:row>
      <xdr:rowOff>28848</xdr:rowOff>
    </xdr:to>
    <xdr:sp macro="" textlink="">
      <xdr:nvSpPr>
        <xdr:cNvPr id="77" name="円/楕円 76"/>
        <xdr:cNvSpPr/>
      </xdr:nvSpPr>
      <xdr:spPr bwMode="auto">
        <a:xfrm>
          <a:off x="2857500" y="2546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39025</xdr:rowOff>
    </xdr:from>
    <xdr:ext cx="762000" cy="259045"/>
    <xdr:sp macro="" textlink="">
      <xdr:nvSpPr>
        <xdr:cNvPr id="78" name="テキスト ボックス 77"/>
        <xdr:cNvSpPr txBox="1"/>
      </xdr:nvSpPr>
      <xdr:spPr>
        <a:xfrm>
          <a:off x="2527300" y="231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295849</xdr:rowOff>
    </xdr:from>
    <xdr:to>
      <xdr:col>4</xdr:col>
      <xdr:colOff>1117600</xdr:colOff>
      <xdr:row>34</xdr:row>
      <xdr:rowOff>303994</xdr:rowOff>
    </xdr:to>
    <xdr:cxnSp macro="">
      <xdr:nvCxnSpPr>
        <xdr:cNvPr id="115" name="直線コネクタ 114"/>
        <xdr:cNvCxnSpPr/>
      </xdr:nvCxnSpPr>
      <xdr:spPr bwMode="auto">
        <a:xfrm>
          <a:off x="5003800" y="6563299"/>
          <a:ext cx="647700" cy="8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295849</xdr:rowOff>
    </xdr:from>
    <xdr:to>
      <xdr:col>4</xdr:col>
      <xdr:colOff>469900</xdr:colOff>
      <xdr:row>34</xdr:row>
      <xdr:rowOff>318795</xdr:rowOff>
    </xdr:to>
    <xdr:cxnSp macro="">
      <xdr:nvCxnSpPr>
        <xdr:cNvPr id="118" name="直線コネクタ 117"/>
        <xdr:cNvCxnSpPr/>
      </xdr:nvCxnSpPr>
      <xdr:spPr bwMode="auto">
        <a:xfrm flipV="1">
          <a:off x="4305300" y="6563299"/>
          <a:ext cx="698500" cy="22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336399</xdr:rowOff>
    </xdr:from>
    <xdr:ext cx="736600" cy="259045"/>
    <xdr:sp macro="" textlink="">
      <xdr:nvSpPr>
        <xdr:cNvPr id="120" name="テキスト ボックス 119"/>
        <xdr:cNvSpPr txBox="1"/>
      </xdr:nvSpPr>
      <xdr:spPr>
        <a:xfrm>
          <a:off x="4622800" y="69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264475</xdr:rowOff>
    </xdr:from>
    <xdr:to>
      <xdr:col>3</xdr:col>
      <xdr:colOff>904875</xdr:colOff>
      <xdr:row>34</xdr:row>
      <xdr:rowOff>318795</xdr:rowOff>
    </xdr:to>
    <xdr:cxnSp macro="">
      <xdr:nvCxnSpPr>
        <xdr:cNvPr id="121" name="直線コネクタ 120"/>
        <xdr:cNvCxnSpPr/>
      </xdr:nvCxnSpPr>
      <xdr:spPr bwMode="auto">
        <a:xfrm>
          <a:off x="3606800" y="6531925"/>
          <a:ext cx="698500" cy="54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279820</xdr:rowOff>
    </xdr:from>
    <xdr:ext cx="762000" cy="259045"/>
    <xdr:sp macro="" textlink="">
      <xdr:nvSpPr>
        <xdr:cNvPr id="123" name="テキスト ボックス 122"/>
        <xdr:cNvSpPr txBox="1"/>
      </xdr:nvSpPr>
      <xdr:spPr>
        <a:xfrm>
          <a:off x="3924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161347</xdr:rowOff>
    </xdr:from>
    <xdr:to>
      <xdr:col>3</xdr:col>
      <xdr:colOff>206375</xdr:colOff>
      <xdr:row>34</xdr:row>
      <xdr:rowOff>264475</xdr:rowOff>
    </xdr:to>
    <xdr:cxnSp macro="">
      <xdr:nvCxnSpPr>
        <xdr:cNvPr id="124" name="直線コネクタ 123"/>
        <xdr:cNvCxnSpPr/>
      </xdr:nvCxnSpPr>
      <xdr:spPr bwMode="auto">
        <a:xfrm>
          <a:off x="2908300" y="6428797"/>
          <a:ext cx="698500" cy="103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236443</xdr:rowOff>
    </xdr:from>
    <xdr:ext cx="762000" cy="259045"/>
    <xdr:sp macro="" textlink="">
      <xdr:nvSpPr>
        <xdr:cNvPr id="126" name="テキスト ボックス 125"/>
        <xdr:cNvSpPr txBox="1"/>
      </xdr:nvSpPr>
      <xdr:spPr>
        <a:xfrm>
          <a:off x="3225800" y="6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186751</xdr:rowOff>
    </xdr:from>
    <xdr:ext cx="762000" cy="259045"/>
    <xdr:sp macro="" textlink="">
      <xdr:nvSpPr>
        <xdr:cNvPr id="128" name="テキスト ボックス 127"/>
        <xdr:cNvSpPr txBox="1"/>
      </xdr:nvSpPr>
      <xdr:spPr>
        <a:xfrm>
          <a:off x="2527300" y="67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253194</xdr:rowOff>
    </xdr:from>
    <xdr:to>
      <xdr:col>5</xdr:col>
      <xdr:colOff>34925</xdr:colOff>
      <xdr:row>35</xdr:row>
      <xdr:rowOff>11894</xdr:rowOff>
    </xdr:to>
    <xdr:sp macro="" textlink="">
      <xdr:nvSpPr>
        <xdr:cNvPr id="134" name="円/楕円 133"/>
        <xdr:cNvSpPr/>
      </xdr:nvSpPr>
      <xdr:spPr bwMode="auto">
        <a:xfrm>
          <a:off x="5600700" y="6520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98270</xdr:rowOff>
    </xdr:from>
    <xdr:ext cx="762000" cy="259045"/>
    <xdr:sp macro="" textlink="">
      <xdr:nvSpPr>
        <xdr:cNvPr id="135" name="人口1人当たり決算額の推移該当値テキスト445"/>
        <xdr:cNvSpPr txBox="1"/>
      </xdr:nvSpPr>
      <xdr:spPr>
        <a:xfrm>
          <a:off x="5740400" y="636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27,806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245049</xdr:rowOff>
    </xdr:from>
    <xdr:to>
      <xdr:col>4</xdr:col>
      <xdr:colOff>520700</xdr:colOff>
      <xdr:row>35</xdr:row>
      <xdr:rowOff>3749</xdr:rowOff>
    </xdr:to>
    <xdr:sp macro="" textlink="">
      <xdr:nvSpPr>
        <xdr:cNvPr id="136" name="円/楕円 135"/>
        <xdr:cNvSpPr/>
      </xdr:nvSpPr>
      <xdr:spPr bwMode="auto">
        <a:xfrm>
          <a:off x="4953000" y="6512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13927</xdr:rowOff>
    </xdr:from>
    <xdr:ext cx="736600" cy="259045"/>
    <xdr:sp macro="" textlink="">
      <xdr:nvSpPr>
        <xdr:cNvPr id="137" name="テキスト ボックス 136"/>
        <xdr:cNvSpPr txBox="1"/>
      </xdr:nvSpPr>
      <xdr:spPr>
        <a:xfrm>
          <a:off x="4622800" y="628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28,091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267995</xdr:rowOff>
    </xdr:from>
    <xdr:to>
      <xdr:col>3</xdr:col>
      <xdr:colOff>955675</xdr:colOff>
      <xdr:row>35</xdr:row>
      <xdr:rowOff>26695</xdr:rowOff>
    </xdr:to>
    <xdr:sp macro="" textlink="">
      <xdr:nvSpPr>
        <xdr:cNvPr id="138" name="円/楕円 137"/>
        <xdr:cNvSpPr/>
      </xdr:nvSpPr>
      <xdr:spPr bwMode="auto">
        <a:xfrm>
          <a:off x="4254500" y="6535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36872</xdr:rowOff>
    </xdr:from>
    <xdr:ext cx="762000" cy="259045"/>
    <xdr:sp macro="" textlink="">
      <xdr:nvSpPr>
        <xdr:cNvPr id="139" name="テキスト ボックス 138"/>
        <xdr:cNvSpPr txBox="1"/>
      </xdr:nvSpPr>
      <xdr:spPr>
        <a:xfrm>
          <a:off x="3924300" y="630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27,288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213674</xdr:rowOff>
    </xdr:from>
    <xdr:to>
      <xdr:col>3</xdr:col>
      <xdr:colOff>257175</xdr:colOff>
      <xdr:row>34</xdr:row>
      <xdr:rowOff>315274</xdr:rowOff>
    </xdr:to>
    <xdr:sp macro="" textlink="">
      <xdr:nvSpPr>
        <xdr:cNvPr id="140" name="円/楕円 139"/>
        <xdr:cNvSpPr/>
      </xdr:nvSpPr>
      <xdr:spPr bwMode="auto">
        <a:xfrm>
          <a:off x="3556000" y="6481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325451</xdr:rowOff>
    </xdr:from>
    <xdr:ext cx="762000" cy="259045"/>
    <xdr:sp macro="" textlink="">
      <xdr:nvSpPr>
        <xdr:cNvPr id="141" name="テキスト ボックス 140"/>
        <xdr:cNvSpPr txBox="1"/>
      </xdr:nvSpPr>
      <xdr:spPr>
        <a:xfrm>
          <a:off x="3225800" y="625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29,189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110547</xdr:rowOff>
    </xdr:from>
    <xdr:to>
      <xdr:col>2</xdr:col>
      <xdr:colOff>692150</xdr:colOff>
      <xdr:row>34</xdr:row>
      <xdr:rowOff>212147</xdr:rowOff>
    </xdr:to>
    <xdr:sp macro="" textlink="">
      <xdr:nvSpPr>
        <xdr:cNvPr id="142" name="円/楕円 141"/>
        <xdr:cNvSpPr/>
      </xdr:nvSpPr>
      <xdr:spPr bwMode="auto">
        <a:xfrm>
          <a:off x="2857500" y="6377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222324</xdr:rowOff>
    </xdr:from>
    <xdr:ext cx="762000" cy="259045"/>
    <xdr:sp macro="" textlink="">
      <xdr:nvSpPr>
        <xdr:cNvPr id="143" name="テキスト ボックス 142"/>
        <xdr:cNvSpPr txBox="1"/>
      </xdr:nvSpPr>
      <xdr:spPr>
        <a:xfrm>
          <a:off x="2527300" y="614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香川県坂出市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54,798
54,274
92.49
24,039,796
23,054,605
844,545
13,617,308
21,937,387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97.5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164480</xdr:rowOff>
    </xdr:from>
    <xdr:to>
      <xdr:col>6</xdr:col>
      <xdr:colOff>511175</xdr:colOff>
      <xdr:row>32</xdr:row>
      <xdr:rowOff>27343</xdr:rowOff>
    </xdr:to>
    <xdr:cxnSp macro="">
      <xdr:nvCxnSpPr>
        <xdr:cNvPr id="59" name="直線コネクタ 58"/>
        <xdr:cNvCxnSpPr/>
      </xdr:nvCxnSpPr>
      <xdr:spPr>
        <a:xfrm>
          <a:off x="3797300" y="5479430"/>
          <a:ext cx="8382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59439</xdr:rowOff>
    </xdr:from>
    <xdr:to>
      <xdr:col>5</xdr:col>
      <xdr:colOff>358775</xdr:colOff>
      <xdr:row>31</xdr:row>
      <xdr:rowOff>164480</xdr:rowOff>
    </xdr:to>
    <xdr:cxnSp macro="">
      <xdr:nvCxnSpPr>
        <xdr:cNvPr id="62" name="直線コネクタ 61"/>
        <xdr:cNvCxnSpPr/>
      </xdr:nvCxnSpPr>
      <xdr:spPr>
        <a:xfrm>
          <a:off x="2908300" y="5374389"/>
          <a:ext cx="889000" cy="10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59439</xdr:rowOff>
    </xdr:from>
    <xdr:to>
      <xdr:col>4</xdr:col>
      <xdr:colOff>155575</xdr:colOff>
      <xdr:row>31</xdr:row>
      <xdr:rowOff>126898</xdr:rowOff>
    </xdr:to>
    <xdr:cxnSp macro="">
      <xdr:nvCxnSpPr>
        <xdr:cNvPr id="65" name="直線コネクタ 64"/>
        <xdr:cNvCxnSpPr/>
      </xdr:nvCxnSpPr>
      <xdr:spPr>
        <a:xfrm flipV="1">
          <a:off x="2019300" y="5374389"/>
          <a:ext cx="889000" cy="6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126898</xdr:rowOff>
    </xdr:from>
    <xdr:to>
      <xdr:col>2</xdr:col>
      <xdr:colOff>638175</xdr:colOff>
      <xdr:row>31</xdr:row>
      <xdr:rowOff>130099</xdr:rowOff>
    </xdr:to>
    <xdr:cxnSp macro="">
      <xdr:nvCxnSpPr>
        <xdr:cNvPr id="68" name="直線コネクタ 67"/>
        <xdr:cNvCxnSpPr/>
      </xdr:nvCxnSpPr>
      <xdr:spPr>
        <a:xfrm flipV="1">
          <a:off x="1130300" y="5441848"/>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147993</xdr:rowOff>
    </xdr:from>
    <xdr:to>
      <xdr:col>6</xdr:col>
      <xdr:colOff>561975</xdr:colOff>
      <xdr:row>32</xdr:row>
      <xdr:rowOff>78143</xdr:rowOff>
    </xdr:to>
    <xdr:sp macro="" textlink="">
      <xdr:nvSpPr>
        <xdr:cNvPr id="78" name="円/楕円 77"/>
        <xdr:cNvSpPr/>
      </xdr:nvSpPr>
      <xdr:spPr>
        <a:xfrm>
          <a:off x="4584700" y="54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170870</xdr:rowOff>
    </xdr:from>
    <xdr:ext cx="534377" cy="259045"/>
    <xdr:sp macro="" textlink="">
      <xdr:nvSpPr>
        <xdr:cNvPr id="79" name="人件費該当値テキスト"/>
        <xdr:cNvSpPr txBox="1"/>
      </xdr:nvSpPr>
      <xdr:spPr>
        <a:xfrm>
          <a:off x="4686300" y="53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89,915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113680</xdr:rowOff>
    </xdr:from>
    <xdr:to>
      <xdr:col>5</xdr:col>
      <xdr:colOff>409575</xdr:colOff>
      <xdr:row>32</xdr:row>
      <xdr:rowOff>43830</xdr:rowOff>
    </xdr:to>
    <xdr:sp macro="" textlink="">
      <xdr:nvSpPr>
        <xdr:cNvPr id="80" name="円/楕円 79"/>
        <xdr:cNvSpPr/>
      </xdr:nvSpPr>
      <xdr:spPr>
        <a:xfrm>
          <a:off x="3746500" y="54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60357</xdr:rowOff>
    </xdr:from>
    <xdr:ext cx="534377" cy="259045"/>
    <xdr:sp macro="" textlink="">
      <xdr:nvSpPr>
        <xdr:cNvPr id="81" name="テキスト ボックス 80"/>
        <xdr:cNvSpPr txBox="1"/>
      </xdr:nvSpPr>
      <xdr:spPr>
        <a:xfrm>
          <a:off x="3530111" y="520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91,416</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8639</xdr:rowOff>
    </xdr:from>
    <xdr:to>
      <xdr:col>4</xdr:col>
      <xdr:colOff>206375</xdr:colOff>
      <xdr:row>31</xdr:row>
      <xdr:rowOff>110239</xdr:rowOff>
    </xdr:to>
    <xdr:sp macro="" textlink="">
      <xdr:nvSpPr>
        <xdr:cNvPr id="82" name="円/楕円 81"/>
        <xdr:cNvSpPr/>
      </xdr:nvSpPr>
      <xdr:spPr>
        <a:xfrm>
          <a:off x="2857500" y="532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126766</xdr:rowOff>
    </xdr:from>
    <xdr:ext cx="534377" cy="259045"/>
    <xdr:sp macro="" textlink="">
      <xdr:nvSpPr>
        <xdr:cNvPr id="83" name="テキスト ボックス 82"/>
        <xdr:cNvSpPr txBox="1"/>
      </xdr:nvSpPr>
      <xdr:spPr>
        <a:xfrm>
          <a:off x="2641111" y="50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96,011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76098</xdr:rowOff>
    </xdr:from>
    <xdr:to>
      <xdr:col>3</xdr:col>
      <xdr:colOff>3175</xdr:colOff>
      <xdr:row>32</xdr:row>
      <xdr:rowOff>6248</xdr:rowOff>
    </xdr:to>
    <xdr:sp macro="" textlink="">
      <xdr:nvSpPr>
        <xdr:cNvPr id="84" name="円/楕円 83"/>
        <xdr:cNvSpPr/>
      </xdr:nvSpPr>
      <xdr:spPr>
        <a:xfrm>
          <a:off x="1968500" y="53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22775</xdr:rowOff>
    </xdr:from>
    <xdr:ext cx="534377" cy="259045"/>
    <xdr:sp macro="" textlink="">
      <xdr:nvSpPr>
        <xdr:cNvPr id="85" name="テキスト ボックス 84"/>
        <xdr:cNvSpPr txBox="1"/>
      </xdr:nvSpPr>
      <xdr:spPr>
        <a:xfrm>
          <a:off x="1752111" y="51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93,060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79299</xdr:rowOff>
    </xdr:from>
    <xdr:to>
      <xdr:col>1</xdr:col>
      <xdr:colOff>485775</xdr:colOff>
      <xdr:row>32</xdr:row>
      <xdr:rowOff>9449</xdr:rowOff>
    </xdr:to>
    <xdr:sp macro="" textlink="">
      <xdr:nvSpPr>
        <xdr:cNvPr id="86" name="円/楕円 85"/>
        <xdr:cNvSpPr/>
      </xdr:nvSpPr>
      <xdr:spPr>
        <a:xfrm>
          <a:off x="1079500" y="53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25976</xdr:rowOff>
    </xdr:from>
    <xdr:ext cx="534377" cy="259045"/>
    <xdr:sp macro="" textlink="">
      <xdr:nvSpPr>
        <xdr:cNvPr id="87" name="テキスト ボックス 86"/>
        <xdr:cNvSpPr txBox="1"/>
      </xdr:nvSpPr>
      <xdr:spPr>
        <a:xfrm>
          <a:off x="863111" y="516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22298</xdr:rowOff>
    </xdr:from>
    <xdr:to>
      <xdr:col>6</xdr:col>
      <xdr:colOff>511175</xdr:colOff>
      <xdr:row>57</xdr:row>
      <xdr:rowOff>81897</xdr:rowOff>
    </xdr:to>
    <xdr:cxnSp macro="">
      <xdr:nvCxnSpPr>
        <xdr:cNvPr id="119" name="直線コネクタ 118"/>
        <xdr:cNvCxnSpPr/>
      </xdr:nvCxnSpPr>
      <xdr:spPr>
        <a:xfrm flipV="1">
          <a:off x="3797300" y="9794948"/>
          <a:ext cx="8382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81897</xdr:rowOff>
    </xdr:from>
    <xdr:to>
      <xdr:col>5</xdr:col>
      <xdr:colOff>358775</xdr:colOff>
      <xdr:row>57</xdr:row>
      <xdr:rowOff>147930</xdr:rowOff>
    </xdr:to>
    <xdr:cxnSp macro="">
      <xdr:nvCxnSpPr>
        <xdr:cNvPr id="122" name="直線コネクタ 121"/>
        <xdr:cNvCxnSpPr/>
      </xdr:nvCxnSpPr>
      <xdr:spPr>
        <a:xfrm flipV="1">
          <a:off x="2908300" y="9854547"/>
          <a:ext cx="889000" cy="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147930</xdr:rowOff>
    </xdr:from>
    <xdr:to>
      <xdr:col>4</xdr:col>
      <xdr:colOff>155575</xdr:colOff>
      <xdr:row>58</xdr:row>
      <xdr:rowOff>15994</xdr:rowOff>
    </xdr:to>
    <xdr:cxnSp macro="">
      <xdr:nvCxnSpPr>
        <xdr:cNvPr id="125" name="直線コネクタ 124"/>
        <xdr:cNvCxnSpPr/>
      </xdr:nvCxnSpPr>
      <xdr:spPr>
        <a:xfrm flipV="1">
          <a:off x="2019300" y="9920580"/>
          <a:ext cx="889000" cy="3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95645</xdr:rowOff>
    </xdr:from>
    <xdr:to>
      <xdr:col>2</xdr:col>
      <xdr:colOff>638175</xdr:colOff>
      <xdr:row>58</xdr:row>
      <xdr:rowOff>15994</xdr:rowOff>
    </xdr:to>
    <xdr:cxnSp macro="">
      <xdr:nvCxnSpPr>
        <xdr:cNvPr id="128" name="直線コネクタ 127"/>
        <xdr:cNvCxnSpPr/>
      </xdr:nvCxnSpPr>
      <xdr:spPr>
        <a:xfrm>
          <a:off x="1130300" y="9868295"/>
          <a:ext cx="889000" cy="9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142948</xdr:rowOff>
    </xdr:from>
    <xdr:to>
      <xdr:col>6</xdr:col>
      <xdr:colOff>561975</xdr:colOff>
      <xdr:row>57</xdr:row>
      <xdr:rowOff>73098</xdr:rowOff>
    </xdr:to>
    <xdr:sp macro="" textlink="">
      <xdr:nvSpPr>
        <xdr:cNvPr id="138" name="円/楕円 137"/>
        <xdr:cNvSpPr/>
      </xdr:nvSpPr>
      <xdr:spPr>
        <a:xfrm>
          <a:off x="4584700" y="974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121375</xdr:rowOff>
    </xdr:from>
    <xdr:ext cx="534377" cy="259045"/>
    <xdr:sp macro="" textlink="">
      <xdr:nvSpPr>
        <xdr:cNvPr id="139" name="物件費該当値テキスト"/>
        <xdr:cNvSpPr txBox="1"/>
      </xdr:nvSpPr>
      <xdr:spPr>
        <a:xfrm>
          <a:off x="4686300" y="972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31097</xdr:rowOff>
    </xdr:from>
    <xdr:to>
      <xdr:col>5</xdr:col>
      <xdr:colOff>409575</xdr:colOff>
      <xdr:row>57</xdr:row>
      <xdr:rowOff>132697</xdr:rowOff>
    </xdr:to>
    <xdr:sp macro="" textlink="">
      <xdr:nvSpPr>
        <xdr:cNvPr id="140" name="円/楕円 139"/>
        <xdr:cNvSpPr/>
      </xdr:nvSpPr>
      <xdr:spPr>
        <a:xfrm>
          <a:off x="3746500" y="98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123824</xdr:rowOff>
    </xdr:from>
    <xdr:ext cx="534377" cy="259045"/>
    <xdr:sp macro="" textlink="">
      <xdr:nvSpPr>
        <xdr:cNvPr id="141" name="テキスト ボックス 140"/>
        <xdr:cNvSpPr txBox="1"/>
      </xdr:nvSpPr>
      <xdr:spPr>
        <a:xfrm>
          <a:off x="3530111" y="98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97130</xdr:rowOff>
    </xdr:from>
    <xdr:to>
      <xdr:col>4</xdr:col>
      <xdr:colOff>206375</xdr:colOff>
      <xdr:row>58</xdr:row>
      <xdr:rowOff>27280</xdr:rowOff>
    </xdr:to>
    <xdr:sp macro="" textlink="">
      <xdr:nvSpPr>
        <xdr:cNvPr id="142" name="円/楕円 141"/>
        <xdr:cNvSpPr/>
      </xdr:nvSpPr>
      <xdr:spPr>
        <a:xfrm>
          <a:off x="2857500" y="98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18407</xdr:rowOff>
    </xdr:from>
    <xdr:ext cx="534377" cy="259045"/>
    <xdr:sp macro="" textlink="">
      <xdr:nvSpPr>
        <xdr:cNvPr id="143" name="テキスト ボックス 142"/>
        <xdr:cNvSpPr txBox="1"/>
      </xdr:nvSpPr>
      <xdr:spPr>
        <a:xfrm>
          <a:off x="2641111" y="996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136644</xdr:rowOff>
    </xdr:from>
    <xdr:to>
      <xdr:col>3</xdr:col>
      <xdr:colOff>3175</xdr:colOff>
      <xdr:row>58</xdr:row>
      <xdr:rowOff>66794</xdr:rowOff>
    </xdr:to>
    <xdr:sp macro="" textlink="">
      <xdr:nvSpPr>
        <xdr:cNvPr id="144" name="円/楕円 143"/>
        <xdr:cNvSpPr/>
      </xdr:nvSpPr>
      <xdr:spPr>
        <a:xfrm>
          <a:off x="1968500" y="990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57921</xdr:rowOff>
    </xdr:from>
    <xdr:ext cx="534377" cy="259045"/>
    <xdr:sp macro="" textlink="">
      <xdr:nvSpPr>
        <xdr:cNvPr id="145" name="テキスト ボックス 144"/>
        <xdr:cNvSpPr txBox="1"/>
      </xdr:nvSpPr>
      <xdr:spPr>
        <a:xfrm>
          <a:off x="1752111" y="1000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44845</xdr:rowOff>
    </xdr:from>
    <xdr:to>
      <xdr:col>1</xdr:col>
      <xdr:colOff>485775</xdr:colOff>
      <xdr:row>57</xdr:row>
      <xdr:rowOff>146445</xdr:rowOff>
    </xdr:to>
    <xdr:sp macro="" textlink="">
      <xdr:nvSpPr>
        <xdr:cNvPr id="146" name="円/楕円 145"/>
        <xdr:cNvSpPr/>
      </xdr:nvSpPr>
      <xdr:spPr>
        <a:xfrm>
          <a:off x="1079500" y="98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137572</xdr:rowOff>
    </xdr:from>
    <xdr:ext cx="534377" cy="259045"/>
    <xdr:sp macro="" textlink="">
      <xdr:nvSpPr>
        <xdr:cNvPr id="147" name="テキスト ボックス 146"/>
        <xdr:cNvSpPr txBox="1"/>
      </xdr:nvSpPr>
      <xdr:spPr>
        <a:xfrm>
          <a:off x="863111" y="991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108458</xdr:rowOff>
    </xdr:from>
    <xdr:to>
      <xdr:col>6</xdr:col>
      <xdr:colOff>511175</xdr:colOff>
      <xdr:row>77</xdr:row>
      <xdr:rowOff>138252</xdr:rowOff>
    </xdr:to>
    <xdr:cxnSp macro="">
      <xdr:nvCxnSpPr>
        <xdr:cNvPr id="176" name="直線コネクタ 175"/>
        <xdr:cNvCxnSpPr/>
      </xdr:nvCxnSpPr>
      <xdr:spPr>
        <a:xfrm flipV="1">
          <a:off x="3797300" y="13310108"/>
          <a:ext cx="8382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58107</xdr:rowOff>
    </xdr:from>
    <xdr:ext cx="469744" cy="259045"/>
    <xdr:sp macro="" textlink="">
      <xdr:nvSpPr>
        <xdr:cNvPr id="177" name="維持補修費平均値テキスト"/>
        <xdr:cNvSpPr txBox="1"/>
      </xdr:nvSpPr>
      <xdr:spPr>
        <a:xfrm>
          <a:off x="4686300" y="1325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138252</xdr:rowOff>
    </xdr:from>
    <xdr:to>
      <xdr:col>5</xdr:col>
      <xdr:colOff>358775</xdr:colOff>
      <xdr:row>77</xdr:row>
      <xdr:rowOff>142367</xdr:rowOff>
    </xdr:to>
    <xdr:cxnSp macro="">
      <xdr:nvCxnSpPr>
        <xdr:cNvPr id="179" name="直線コネクタ 178"/>
        <xdr:cNvCxnSpPr/>
      </xdr:nvCxnSpPr>
      <xdr:spPr>
        <a:xfrm flipV="1">
          <a:off x="2908300" y="1333990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117830</xdr:rowOff>
    </xdr:from>
    <xdr:to>
      <xdr:col>4</xdr:col>
      <xdr:colOff>155575</xdr:colOff>
      <xdr:row>77</xdr:row>
      <xdr:rowOff>142367</xdr:rowOff>
    </xdr:to>
    <xdr:cxnSp macro="">
      <xdr:nvCxnSpPr>
        <xdr:cNvPr id="182" name="直線コネクタ 181"/>
        <xdr:cNvCxnSpPr/>
      </xdr:nvCxnSpPr>
      <xdr:spPr>
        <a:xfrm>
          <a:off x="2019300" y="13319480"/>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117830</xdr:rowOff>
    </xdr:from>
    <xdr:to>
      <xdr:col>2</xdr:col>
      <xdr:colOff>638175</xdr:colOff>
      <xdr:row>77</xdr:row>
      <xdr:rowOff>119965</xdr:rowOff>
    </xdr:to>
    <xdr:cxnSp macro="">
      <xdr:nvCxnSpPr>
        <xdr:cNvPr id="185" name="直線コネクタ 184"/>
        <xdr:cNvCxnSpPr/>
      </xdr:nvCxnSpPr>
      <xdr:spPr>
        <a:xfrm flipV="1">
          <a:off x="1130300" y="13319480"/>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57658</xdr:rowOff>
    </xdr:from>
    <xdr:to>
      <xdr:col>6</xdr:col>
      <xdr:colOff>561975</xdr:colOff>
      <xdr:row>77</xdr:row>
      <xdr:rowOff>159258</xdr:rowOff>
    </xdr:to>
    <xdr:sp macro="" textlink="">
      <xdr:nvSpPr>
        <xdr:cNvPr id="195" name="円/楕円 194"/>
        <xdr:cNvSpPr/>
      </xdr:nvSpPr>
      <xdr:spPr>
        <a:xfrm>
          <a:off x="4584700" y="132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80535</xdr:rowOff>
    </xdr:from>
    <xdr:ext cx="469744" cy="259045"/>
    <xdr:sp macro="" textlink="">
      <xdr:nvSpPr>
        <xdr:cNvPr id="196" name="維持補修費該当値テキスト"/>
        <xdr:cNvSpPr txBox="1"/>
      </xdr:nvSpPr>
      <xdr:spPr>
        <a:xfrm>
          <a:off x="4686300" y="1311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87452</xdr:rowOff>
    </xdr:from>
    <xdr:to>
      <xdr:col>5</xdr:col>
      <xdr:colOff>409575</xdr:colOff>
      <xdr:row>78</xdr:row>
      <xdr:rowOff>17602</xdr:rowOff>
    </xdr:to>
    <xdr:sp macro="" textlink="">
      <xdr:nvSpPr>
        <xdr:cNvPr id="197" name="円/楕円 196"/>
        <xdr:cNvSpPr/>
      </xdr:nvSpPr>
      <xdr:spPr>
        <a:xfrm>
          <a:off x="3746500" y="132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8729</xdr:rowOff>
    </xdr:from>
    <xdr:ext cx="469744" cy="259045"/>
    <xdr:sp macro="" textlink="">
      <xdr:nvSpPr>
        <xdr:cNvPr id="198" name="テキスト ボックス 197"/>
        <xdr:cNvSpPr txBox="1"/>
      </xdr:nvSpPr>
      <xdr:spPr>
        <a:xfrm>
          <a:off x="3562427" y="1338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91567</xdr:rowOff>
    </xdr:from>
    <xdr:to>
      <xdr:col>4</xdr:col>
      <xdr:colOff>206375</xdr:colOff>
      <xdr:row>78</xdr:row>
      <xdr:rowOff>21717</xdr:rowOff>
    </xdr:to>
    <xdr:sp macro="" textlink="">
      <xdr:nvSpPr>
        <xdr:cNvPr id="199" name="円/楕円 198"/>
        <xdr:cNvSpPr/>
      </xdr:nvSpPr>
      <xdr:spPr>
        <a:xfrm>
          <a:off x="2857500" y="1329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12844</xdr:rowOff>
    </xdr:from>
    <xdr:ext cx="469744" cy="259045"/>
    <xdr:sp macro="" textlink="">
      <xdr:nvSpPr>
        <xdr:cNvPr id="200" name="テキスト ボックス 199"/>
        <xdr:cNvSpPr txBox="1"/>
      </xdr:nvSpPr>
      <xdr:spPr>
        <a:xfrm>
          <a:off x="2673427" y="1338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67030</xdr:rowOff>
    </xdr:from>
    <xdr:to>
      <xdr:col>3</xdr:col>
      <xdr:colOff>3175</xdr:colOff>
      <xdr:row>77</xdr:row>
      <xdr:rowOff>168630</xdr:rowOff>
    </xdr:to>
    <xdr:sp macro="" textlink="">
      <xdr:nvSpPr>
        <xdr:cNvPr id="201" name="円/楕円 200"/>
        <xdr:cNvSpPr/>
      </xdr:nvSpPr>
      <xdr:spPr>
        <a:xfrm>
          <a:off x="1968500" y="132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159757</xdr:rowOff>
    </xdr:from>
    <xdr:ext cx="469744" cy="259045"/>
    <xdr:sp macro="" textlink="">
      <xdr:nvSpPr>
        <xdr:cNvPr id="202" name="テキスト ボックス 201"/>
        <xdr:cNvSpPr txBox="1"/>
      </xdr:nvSpPr>
      <xdr:spPr>
        <a:xfrm>
          <a:off x="1784427" y="133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69165</xdr:rowOff>
    </xdr:from>
    <xdr:to>
      <xdr:col>1</xdr:col>
      <xdr:colOff>485775</xdr:colOff>
      <xdr:row>77</xdr:row>
      <xdr:rowOff>170765</xdr:rowOff>
    </xdr:to>
    <xdr:sp macro="" textlink="">
      <xdr:nvSpPr>
        <xdr:cNvPr id="203" name="円/楕円 202"/>
        <xdr:cNvSpPr/>
      </xdr:nvSpPr>
      <xdr:spPr>
        <a:xfrm>
          <a:off x="1079500" y="132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161892</xdr:rowOff>
    </xdr:from>
    <xdr:ext cx="469744" cy="259045"/>
    <xdr:sp macro="" textlink="">
      <xdr:nvSpPr>
        <xdr:cNvPr id="204" name="テキスト ボックス 203"/>
        <xdr:cNvSpPr txBox="1"/>
      </xdr:nvSpPr>
      <xdr:spPr>
        <a:xfrm>
          <a:off x="895427" y="1336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127597</xdr:rowOff>
    </xdr:from>
    <xdr:to>
      <xdr:col>6</xdr:col>
      <xdr:colOff>511175</xdr:colOff>
      <xdr:row>94</xdr:row>
      <xdr:rowOff>169151</xdr:rowOff>
    </xdr:to>
    <xdr:cxnSp macro="">
      <xdr:nvCxnSpPr>
        <xdr:cNvPr id="234" name="直線コネクタ 233"/>
        <xdr:cNvCxnSpPr/>
      </xdr:nvCxnSpPr>
      <xdr:spPr>
        <a:xfrm flipV="1">
          <a:off x="3797300" y="16243897"/>
          <a:ext cx="838200" cy="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169151</xdr:rowOff>
    </xdr:from>
    <xdr:to>
      <xdr:col>5</xdr:col>
      <xdr:colOff>358775</xdr:colOff>
      <xdr:row>95</xdr:row>
      <xdr:rowOff>77685</xdr:rowOff>
    </xdr:to>
    <xdr:cxnSp macro="">
      <xdr:nvCxnSpPr>
        <xdr:cNvPr id="237" name="直線コネクタ 236"/>
        <xdr:cNvCxnSpPr/>
      </xdr:nvCxnSpPr>
      <xdr:spPr>
        <a:xfrm flipV="1">
          <a:off x="2908300" y="16285451"/>
          <a:ext cx="889000" cy="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70155</xdr:rowOff>
    </xdr:from>
    <xdr:to>
      <xdr:col>4</xdr:col>
      <xdr:colOff>155575</xdr:colOff>
      <xdr:row>95</xdr:row>
      <xdr:rowOff>77685</xdr:rowOff>
    </xdr:to>
    <xdr:cxnSp macro="">
      <xdr:nvCxnSpPr>
        <xdr:cNvPr id="240" name="直線コネクタ 239"/>
        <xdr:cNvCxnSpPr/>
      </xdr:nvCxnSpPr>
      <xdr:spPr>
        <a:xfrm>
          <a:off x="2019300" y="16357905"/>
          <a:ext cx="8890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70155</xdr:rowOff>
    </xdr:from>
    <xdr:to>
      <xdr:col>2</xdr:col>
      <xdr:colOff>638175</xdr:colOff>
      <xdr:row>95</xdr:row>
      <xdr:rowOff>87731</xdr:rowOff>
    </xdr:to>
    <xdr:cxnSp macro="">
      <xdr:nvCxnSpPr>
        <xdr:cNvPr id="243" name="直線コネクタ 242"/>
        <xdr:cNvCxnSpPr/>
      </xdr:nvCxnSpPr>
      <xdr:spPr>
        <a:xfrm flipV="1">
          <a:off x="1130300" y="16357905"/>
          <a:ext cx="889000" cy="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7" name="テキスト ボックス 246"/>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76797</xdr:rowOff>
    </xdr:from>
    <xdr:to>
      <xdr:col>6</xdr:col>
      <xdr:colOff>561975</xdr:colOff>
      <xdr:row>95</xdr:row>
      <xdr:rowOff>6947</xdr:rowOff>
    </xdr:to>
    <xdr:sp macro="" textlink="">
      <xdr:nvSpPr>
        <xdr:cNvPr id="253" name="円/楕円 252"/>
        <xdr:cNvSpPr/>
      </xdr:nvSpPr>
      <xdr:spPr>
        <a:xfrm>
          <a:off x="4584700" y="161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99674</xdr:rowOff>
    </xdr:from>
    <xdr:ext cx="534377" cy="259045"/>
    <xdr:sp macro="" textlink="">
      <xdr:nvSpPr>
        <xdr:cNvPr id="254" name="扶助費該当値テキスト"/>
        <xdr:cNvSpPr txBox="1"/>
      </xdr:nvSpPr>
      <xdr:spPr>
        <a:xfrm>
          <a:off x="4686300" y="160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90,953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118351</xdr:rowOff>
    </xdr:from>
    <xdr:to>
      <xdr:col>5</xdr:col>
      <xdr:colOff>409575</xdr:colOff>
      <xdr:row>95</xdr:row>
      <xdr:rowOff>48501</xdr:rowOff>
    </xdr:to>
    <xdr:sp macro="" textlink="">
      <xdr:nvSpPr>
        <xdr:cNvPr id="255" name="円/楕円 254"/>
        <xdr:cNvSpPr/>
      </xdr:nvSpPr>
      <xdr:spPr>
        <a:xfrm>
          <a:off x="3746500" y="162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65028</xdr:rowOff>
    </xdr:from>
    <xdr:ext cx="534377" cy="259045"/>
    <xdr:sp macro="" textlink="">
      <xdr:nvSpPr>
        <xdr:cNvPr id="256" name="テキスト ボックス 255"/>
        <xdr:cNvSpPr txBox="1"/>
      </xdr:nvSpPr>
      <xdr:spPr>
        <a:xfrm>
          <a:off x="3530111" y="160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87,681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26885</xdr:rowOff>
    </xdr:from>
    <xdr:to>
      <xdr:col>4</xdr:col>
      <xdr:colOff>206375</xdr:colOff>
      <xdr:row>95</xdr:row>
      <xdr:rowOff>128485</xdr:rowOff>
    </xdr:to>
    <xdr:sp macro="" textlink="">
      <xdr:nvSpPr>
        <xdr:cNvPr id="257" name="円/楕円 256"/>
        <xdr:cNvSpPr/>
      </xdr:nvSpPr>
      <xdr:spPr>
        <a:xfrm>
          <a:off x="2857500" y="163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145012</xdr:rowOff>
    </xdr:from>
    <xdr:ext cx="534377" cy="259045"/>
    <xdr:sp macro="" textlink="">
      <xdr:nvSpPr>
        <xdr:cNvPr id="258" name="テキスト ボックス 257"/>
        <xdr:cNvSpPr txBox="1"/>
      </xdr:nvSpPr>
      <xdr:spPr>
        <a:xfrm>
          <a:off x="2641111" y="160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81,383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19355</xdr:rowOff>
    </xdr:from>
    <xdr:to>
      <xdr:col>3</xdr:col>
      <xdr:colOff>3175</xdr:colOff>
      <xdr:row>95</xdr:row>
      <xdr:rowOff>120955</xdr:rowOff>
    </xdr:to>
    <xdr:sp macro="" textlink="">
      <xdr:nvSpPr>
        <xdr:cNvPr id="259" name="円/楕円 258"/>
        <xdr:cNvSpPr/>
      </xdr:nvSpPr>
      <xdr:spPr>
        <a:xfrm>
          <a:off x="1968500" y="163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137482</xdr:rowOff>
    </xdr:from>
    <xdr:ext cx="534377" cy="259045"/>
    <xdr:sp macro="" textlink="">
      <xdr:nvSpPr>
        <xdr:cNvPr id="260" name="テキスト ボックス 259"/>
        <xdr:cNvSpPr txBox="1"/>
      </xdr:nvSpPr>
      <xdr:spPr>
        <a:xfrm>
          <a:off x="1752111" y="1608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81,976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36931</xdr:rowOff>
    </xdr:from>
    <xdr:to>
      <xdr:col>1</xdr:col>
      <xdr:colOff>485775</xdr:colOff>
      <xdr:row>95</xdr:row>
      <xdr:rowOff>138531</xdr:rowOff>
    </xdr:to>
    <xdr:sp macro="" textlink="">
      <xdr:nvSpPr>
        <xdr:cNvPr id="261" name="円/楕円 260"/>
        <xdr:cNvSpPr/>
      </xdr:nvSpPr>
      <xdr:spPr>
        <a:xfrm>
          <a:off x="1079500" y="163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155058</xdr:rowOff>
    </xdr:from>
    <xdr:ext cx="534377" cy="259045"/>
    <xdr:sp macro="" textlink="">
      <xdr:nvSpPr>
        <xdr:cNvPr id="262" name="テキスト ボックス 261"/>
        <xdr:cNvSpPr txBox="1"/>
      </xdr:nvSpPr>
      <xdr:spPr>
        <a:xfrm>
          <a:off x="863111" y="160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3124</xdr:rowOff>
    </xdr:from>
    <xdr:to>
      <xdr:col>15</xdr:col>
      <xdr:colOff>180975</xdr:colOff>
      <xdr:row>37</xdr:row>
      <xdr:rowOff>30074</xdr:rowOff>
    </xdr:to>
    <xdr:cxnSp macro="">
      <xdr:nvCxnSpPr>
        <xdr:cNvPr id="291" name="直線コネクタ 290"/>
        <xdr:cNvCxnSpPr/>
      </xdr:nvCxnSpPr>
      <xdr:spPr>
        <a:xfrm>
          <a:off x="9639300" y="6346774"/>
          <a:ext cx="838200" cy="2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3124</xdr:rowOff>
    </xdr:from>
    <xdr:to>
      <xdr:col>14</xdr:col>
      <xdr:colOff>28575</xdr:colOff>
      <xdr:row>37</xdr:row>
      <xdr:rowOff>45771</xdr:rowOff>
    </xdr:to>
    <xdr:cxnSp macro="">
      <xdr:nvCxnSpPr>
        <xdr:cNvPr id="294" name="直線コネクタ 293"/>
        <xdr:cNvCxnSpPr/>
      </xdr:nvCxnSpPr>
      <xdr:spPr>
        <a:xfrm flipV="1">
          <a:off x="8750300" y="6346774"/>
          <a:ext cx="889000" cy="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43497</xdr:rowOff>
    </xdr:from>
    <xdr:to>
      <xdr:col>12</xdr:col>
      <xdr:colOff>511175</xdr:colOff>
      <xdr:row>37</xdr:row>
      <xdr:rowOff>45771</xdr:rowOff>
    </xdr:to>
    <xdr:cxnSp macro="">
      <xdr:nvCxnSpPr>
        <xdr:cNvPr id="297" name="直線コネクタ 296"/>
        <xdr:cNvCxnSpPr/>
      </xdr:nvCxnSpPr>
      <xdr:spPr>
        <a:xfrm>
          <a:off x="7861300" y="6387147"/>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43497</xdr:rowOff>
    </xdr:from>
    <xdr:to>
      <xdr:col>11</xdr:col>
      <xdr:colOff>307975</xdr:colOff>
      <xdr:row>37</xdr:row>
      <xdr:rowOff>117348</xdr:rowOff>
    </xdr:to>
    <xdr:cxnSp macro="">
      <xdr:nvCxnSpPr>
        <xdr:cNvPr id="300" name="直線コネクタ 299"/>
        <xdr:cNvCxnSpPr/>
      </xdr:nvCxnSpPr>
      <xdr:spPr>
        <a:xfrm flipV="1">
          <a:off x="6972300" y="6387147"/>
          <a:ext cx="889000" cy="7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150724</xdr:rowOff>
    </xdr:from>
    <xdr:to>
      <xdr:col>15</xdr:col>
      <xdr:colOff>231775</xdr:colOff>
      <xdr:row>37</xdr:row>
      <xdr:rowOff>80874</xdr:rowOff>
    </xdr:to>
    <xdr:sp macro="" textlink="">
      <xdr:nvSpPr>
        <xdr:cNvPr id="310" name="円/楕円 309"/>
        <xdr:cNvSpPr/>
      </xdr:nvSpPr>
      <xdr:spPr>
        <a:xfrm>
          <a:off x="10426700" y="63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129151</xdr:rowOff>
    </xdr:from>
    <xdr:ext cx="534377" cy="259045"/>
    <xdr:sp macro="" textlink="">
      <xdr:nvSpPr>
        <xdr:cNvPr id="311" name="補助費等該当値テキスト"/>
        <xdr:cNvSpPr txBox="1"/>
      </xdr:nvSpPr>
      <xdr:spPr>
        <a:xfrm>
          <a:off x="10528300" y="630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28,132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123774</xdr:rowOff>
    </xdr:from>
    <xdr:to>
      <xdr:col>14</xdr:col>
      <xdr:colOff>79375</xdr:colOff>
      <xdr:row>37</xdr:row>
      <xdr:rowOff>53924</xdr:rowOff>
    </xdr:to>
    <xdr:sp macro="" textlink="">
      <xdr:nvSpPr>
        <xdr:cNvPr id="312" name="円/楕円 311"/>
        <xdr:cNvSpPr/>
      </xdr:nvSpPr>
      <xdr:spPr>
        <a:xfrm>
          <a:off x="9588500" y="62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45051</xdr:rowOff>
    </xdr:from>
    <xdr:ext cx="534377" cy="259045"/>
    <xdr:sp macro="" textlink="">
      <xdr:nvSpPr>
        <xdr:cNvPr id="313" name="テキスト ボックス 312"/>
        <xdr:cNvSpPr txBox="1"/>
      </xdr:nvSpPr>
      <xdr:spPr>
        <a:xfrm>
          <a:off x="9372111" y="63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166421</xdr:rowOff>
    </xdr:from>
    <xdr:to>
      <xdr:col>12</xdr:col>
      <xdr:colOff>561975</xdr:colOff>
      <xdr:row>37</xdr:row>
      <xdr:rowOff>96571</xdr:rowOff>
    </xdr:to>
    <xdr:sp macro="" textlink="">
      <xdr:nvSpPr>
        <xdr:cNvPr id="314" name="円/楕円 313"/>
        <xdr:cNvSpPr/>
      </xdr:nvSpPr>
      <xdr:spPr>
        <a:xfrm>
          <a:off x="8699500" y="63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87698</xdr:rowOff>
    </xdr:from>
    <xdr:ext cx="534377" cy="259045"/>
    <xdr:sp macro="" textlink="">
      <xdr:nvSpPr>
        <xdr:cNvPr id="315" name="テキスト ボックス 314"/>
        <xdr:cNvSpPr txBox="1"/>
      </xdr:nvSpPr>
      <xdr:spPr>
        <a:xfrm>
          <a:off x="8483111" y="643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164147</xdr:rowOff>
    </xdr:from>
    <xdr:to>
      <xdr:col>11</xdr:col>
      <xdr:colOff>358775</xdr:colOff>
      <xdr:row>37</xdr:row>
      <xdr:rowOff>94297</xdr:rowOff>
    </xdr:to>
    <xdr:sp macro="" textlink="">
      <xdr:nvSpPr>
        <xdr:cNvPr id="316" name="円/楕円 315"/>
        <xdr:cNvSpPr/>
      </xdr:nvSpPr>
      <xdr:spPr>
        <a:xfrm>
          <a:off x="7810500" y="63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85424</xdr:rowOff>
    </xdr:from>
    <xdr:ext cx="534377" cy="259045"/>
    <xdr:sp macro="" textlink="">
      <xdr:nvSpPr>
        <xdr:cNvPr id="317" name="テキスト ボックス 316"/>
        <xdr:cNvSpPr txBox="1"/>
      </xdr:nvSpPr>
      <xdr:spPr>
        <a:xfrm>
          <a:off x="7594111" y="64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66548</xdr:rowOff>
    </xdr:from>
    <xdr:to>
      <xdr:col>10</xdr:col>
      <xdr:colOff>155575</xdr:colOff>
      <xdr:row>37</xdr:row>
      <xdr:rowOff>168148</xdr:rowOff>
    </xdr:to>
    <xdr:sp macro="" textlink="">
      <xdr:nvSpPr>
        <xdr:cNvPr id="318" name="円/楕円 317"/>
        <xdr:cNvSpPr/>
      </xdr:nvSpPr>
      <xdr:spPr>
        <a:xfrm>
          <a:off x="6921500" y="64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159275</xdr:rowOff>
    </xdr:from>
    <xdr:ext cx="534377" cy="259045"/>
    <xdr:sp macro="" textlink="">
      <xdr:nvSpPr>
        <xdr:cNvPr id="319" name="テキスト ボックス 318"/>
        <xdr:cNvSpPr txBox="1"/>
      </xdr:nvSpPr>
      <xdr:spPr>
        <a:xfrm>
          <a:off x="6705111" y="65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12477</xdr:rowOff>
    </xdr:from>
    <xdr:to>
      <xdr:col>15</xdr:col>
      <xdr:colOff>180975</xdr:colOff>
      <xdr:row>58</xdr:row>
      <xdr:rowOff>95759</xdr:rowOff>
    </xdr:to>
    <xdr:cxnSp macro="">
      <xdr:nvCxnSpPr>
        <xdr:cNvPr id="348" name="直線コネクタ 347"/>
        <xdr:cNvCxnSpPr/>
      </xdr:nvCxnSpPr>
      <xdr:spPr>
        <a:xfrm flipV="1">
          <a:off x="9639300" y="9956577"/>
          <a:ext cx="838200" cy="8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9"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63054</xdr:rowOff>
    </xdr:from>
    <xdr:to>
      <xdr:col>14</xdr:col>
      <xdr:colOff>28575</xdr:colOff>
      <xdr:row>58</xdr:row>
      <xdr:rowOff>95759</xdr:rowOff>
    </xdr:to>
    <xdr:cxnSp macro="">
      <xdr:nvCxnSpPr>
        <xdr:cNvPr id="351" name="直線コネクタ 350"/>
        <xdr:cNvCxnSpPr/>
      </xdr:nvCxnSpPr>
      <xdr:spPr>
        <a:xfrm>
          <a:off x="8750300" y="10007154"/>
          <a:ext cx="889000" cy="3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46252</xdr:rowOff>
    </xdr:from>
    <xdr:to>
      <xdr:col>12</xdr:col>
      <xdr:colOff>511175</xdr:colOff>
      <xdr:row>58</xdr:row>
      <xdr:rowOff>63054</xdr:rowOff>
    </xdr:to>
    <xdr:cxnSp macro="">
      <xdr:nvCxnSpPr>
        <xdr:cNvPr id="354" name="直線コネクタ 353"/>
        <xdr:cNvCxnSpPr/>
      </xdr:nvCxnSpPr>
      <xdr:spPr>
        <a:xfrm>
          <a:off x="7861300" y="999035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140477</xdr:rowOff>
    </xdr:from>
    <xdr:to>
      <xdr:col>11</xdr:col>
      <xdr:colOff>307975</xdr:colOff>
      <xdr:row>58</xdr:row>
      <xdr:rowOff>46252</xdr:rowOff>
    </xdr:to>
    <xdr:cxnSp macro="">
      <xdr:nvCxnSpPr>
        <xdr:cNvPr id="357" name="直線コネクタ 356"/>
        <xdr:cNvCxnSpPr/>
      </xdr:nvCxnSpPr>
      <xdr:spPr>
        <a:xfrm>
          <a:off x="6972300" y="9913127"/>
          <a:ext cx="889000" cy="7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76589</xdr:rowOff>
    </xdr:from>
    <xdr:ext cx="534377" cy="259045"/>
    <xdr:sp macro="" textlink="">
      <xdr:nvSpPr>
        <xdr:cNvPr id="361" name="テキスト ボックス 360"/>
        <xdr:cNvSpPr txBox="1"/>
      </xdr:nvSpPr>
      <xdr:spPr>
        <a:xfrm>
          <a:off x="6705111" y="100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133127</xdr:rowOff>
    </xdr:from>
    <xdr:to>
      <xdr:col>15</xdr:col>
      <xdr:colOff>231775</xdr:colOff>
      <xdr:row>58</xdr:row>
      <xdr:rowOff>63277</xdr:rowOff>
    </xdr:to>
    <xdr:sp macro="" textlink="">
      <xdr:nvSpPr>
        <xdr:cNvPr id="367" name="円/楕円 366"/>
        <xdr:cNvSpPr/>
      </xdr:nvSpPr>
      <xdr:spPr>
        <a:xfrm>
          <a:off x="10426700" y="99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156004</xdr:rowOff>
    </xdr:from>
    <xdr:ext cx="534377" cy="259045"/>
    <xdr:sp macro="" textlink="">
      <xdr:nvSpPr>
        <xdr:cNvPr id="368" name="普通建設事業費該当値テキスト"/>
        <xdr:cNvSpPr txBox="1"/>
      </xdr:nvSpPr>
      <xdr:spPr>
        <a:xfrm>
          <a:off x="10528300" y="975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44959</xdr:rowOff>
    </xdr:from>
    <xdr:to>
      <xdr:col>14</xdr:col>
      <xdr:colOff>79375</xdr:colOff>
      <xdr:row>58</xdr:row>
      <xdr:rowOff>146559</xdr:rowOff>
    </xdr:to>
    <xdr:sp macro="" textlink="">
      <xdr:nvSpPr>
        <xdr:cNvPr id="369" name="円/楕円 368"/>
        <xdr:cNvSpPr/>
      </xdr:nvSpPr>
      <xdr:spPr>
        <a:xfrm>
          <a:off x="9588500" y="998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137686</xdr:rowOff>
    </xdr:from>
    <xdr:ext cx="534377" cy="259045"/>
    <xdr:sp macro="" textlink="">
      <xdr:nvSpPr>
        <xdr:cNvPr id="370" name="テキスト ボックス 369"/>
        <xdr:cNvSpPr txBox="1"/>
      </xdr:nvSpPr>
      <xdr:spPr>
        <a:xfrm>
          <a:off x="9372111" y="1008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12254</xdr:rowOff>
    </xdr:from>
    <xdr:to>
      <xdr:col>12</xdr:col>
      <xdr:colOff>561975</xdr:colOff>
      <xdr:row>58</xdr:row>
      <xdr:rowOff>113854</xdr:rowOff>
    </xdr:to>
    <xdr:sp macro="" textlink="">
      <xdr:nvSpPr>
        <xdr:cNvPr id="371" name="円/楕円 370"/>
        <xdr:cNvSpPr/>
      </xdr:nvSpPr>
      <xdr:spPr>
        <a:xfrm>
          <a:off x="8699500" y="99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104981</xdr:rowOff>
    </xdr:from>
    <xdr:ext cx="534377" cy="259045"/>
    <xdr:sp macro="" textlink="">
      <xdr:nvSpPr>
        <xdr:cNvPr id="372" name="テキスト ボックス 371"/>
        <xdr:cNvSpPr txBox="1"/>
      </xdr:nvSpPr>
      <xdr:spPr>
        <a:xfrm>
          <a:off x="8483111" y="1004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166902</xdr:rowOff>
    </xdr:from>
    <xdr:to>
      <xdr:col>11</xdr:col>
      <xdr:colOff>358775</xdr:colOff>
      <xdr:row>58</xdr:row>
      <xdr:rowOff>97052</xdr:rowOff>
    </xdr:to>
    <xdr:sp macro="" textlink="">
      <xdr:nvSpPr>
        <xdr:cNvPr id="373" name="円/楕円 372"/>
        <xdr:cNvSpPr/>
      </xdr:nvSpPr>
      <xdr:spPr>
        <a:xfrm>
          <a:off x="7810500" y="99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88179</xdr:rowOff>
    </xdr:from>
    <xdr:ext cx="534377" cy="259045"/>
    <xdr:sp macro="" textlink="">
      <xdr:nvSpPr>
        <xdr:cNvPr id="374" name="テキスト ボックス 373"/>
        <xdr:cNvSpPr txBox="1"/>
      </xdr:nvSpPr>
      <xdr:spPr>
        <a:xfrm>
          <a:off x="7594111" y="1003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89677</xdr:rowOff>
    </xdr:from>
    <xdr:to>
      <xdr:col>10</xdr:col>
      <xdr:colOff>155575</xdr:colOff>
      <xdr:row>58</xdr:row>
      <xdr:rowOff>19827</xdr:rowOff>
    </xdr:to>
    <xdr:sp macro="" textlink="">
      <xdr:nvSpPr>
        <xdr:cNvPr id="375" name="円/楕円 374"/>
        <xdr:cNvSpPr/>
      </xdr:nvSpPr>
      <xdr:spPr>
        <a:xfrm>
          <a:off x="6921500" y="98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36354</xdr:rowOff>
    </xdr:from>
    <xdr:ext cx="534377" cy="259045"/>
    <xdr:sp macro="" textlink="">
      <xdr:nvSpPr>
        <xdr:cNvPr id="376" name="テキスト ボックス 375"/>
        <xdr:cNvSpPr txBox="1"/>
      </xdr:nvSpPr>
      <xdr:spPr>
        <a:xfrm>
          <a:off x="6705111" y="963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126042</xdr:rowOff>
    </xdr:from>
    <xdr:to>
      <xdr:col>15</xdr:col>
      <xdr:colOff>180975</xdr:colOff>
      <xdr:row>77</xdr:row>
      <xdr:rowOff>154919</xdr:rowOff>
    </xdr:to>
    <xdr:cxnSp macro="">
      <xdr:nvCxnSpPr>
        <xdr:cNvPr id="401" name="直線コネクタ 400"/>
        <xdr:cNvCxnSpPr/>
      </xdr:nvCxnSpPr>
      <xdr:spPr>
        <a:xfrm flipV="1">
          <a:off x="9639300" y="13327692"/>
          <a:ext cx="838200" cy="2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75242</xdr:rowOff>
    </xdr:from>
    <xdr:to>
      <xdr:col>15</xdr:col>
      <xdr:colOff>231775</xdr:colOff>
      <xdr:row>78</xdr:row>
      <xdr:rowOff>5392</xdr:rowOff>
    </xdr:to>
    <xdr:sp macro="" textlink="">
      <xdr:nvSpPr>
        <xdr:cNvPr id="411" name="円/楕円 410"/>
        <xdr:cNvSpPr/>
      </xdr:nvSpPr>
      <xdr:spPr>
        <a:xfrm>
          <a:off x="10426700" y="132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12110</xdr:rowOff>
    </xdr:from>
    <xdr:ext cx="534377" cy="259045"/>
    <xdr:sp macro="" textlink="">
      <xdr:nvSpPr>
        <xdr:cNvPr id="412" name="普通建設事業費 （ うち新規整備　）該当値テキスト"/>
        <xdr:cNvSpPr txBox="1"/>
      </xdr:nvSpPr>
      <xdr:spPr>
        <a:xfrm>
          <a:off x="10528300" y="1321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104119</xdr:rowOff>
    </xdr:from>
    <xdr:to>
      <xdr:col>14</xdr:col>
      <xdr:colOff>79375</xdr:colOff>
      <xdr:row>78</xdr:row>
      <xdr:rowOff>34269</xdr:rowOff>
    </xdr:to>
    <xdr:sp macro="" textlink="">
      <xdr:nvSpPr>
        <xdr:cNvPr id="413" name="円/楕円 412"/>
        <xdr:cNvSpPr/>
      </xdr:nvSpPr>
      <xdr:spPr>
        <a:xfrm>
          <a:off x="9588500" y="1330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25396</xdr:rowOff>
    </xdr:from>
    <xdr:ext cx="469744" cy="259045"/>
    <xdr:sp macro="" textlink="">
      <xdr:nvSpPr>
        <xdr:cNvPr id="414" name="テキスト ボックス 413"/>
        <xdr:cNvSpPr txBox="1"/>
      </xdr:nvSpPr>
      <xdr:spPr>
        <a:xfrm>
          <a:off x="9404427" y="1339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50873</xdr:rowOff>
    </xdr:from>
    <xdr:to>
      <xdr:col>15</xdr:col>
      <xdr:colOff>180975</xdr:colOff>
      <xdr:row>96</xdr:row>
      <xdr:rowOff>129969</xdr:rowOff>
    </xdr:to>
    <xdr:cxnSp macro="">
      <xdr:nvCxnSpPr>
        <xdr:cNvPr id="445" name="直線コネクタ 444"/>
        <xdr:cNvCxnSpPr/>
      </xdr:nvCxnSpPr>
      <xdr:spPr>
        <a:xfrm flipV="1">
          <a:off x="9639300" y="16167173"/>
          <a:ext cx="838200" cy="4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73</xdr:rowOff>
    </xdr:from>
    <xdr:to>
      <xdr:col>15</xdr:col>
      <xdr:colOff>231775</xdr:colOff>
      <xdr:row>94</xdr:row>
      <xdr:rowOff>101673</xdr:rowOff>
    </xdr:to>
    <xdr:sp macro="" textlink="">
      <xdr:nvSpPr>
        <xdr:cNvPr id="455" name="円/楕円 454"/>
        <xdr:cNvSpPr/>
      </xdr:nvSpPr>
      <xdr:spPr>
        <a:xfrm>
          <a:off x="10426700" y="1611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22950</xdr:rowOff>
    </xdr:from>
    <xdr:ext cx="534377" cy="259045"/>
    <xdr:sp macro="" textlink="">
      <xdr:nvSpPr>
        <xdr:cNvPr id="456" name="普通建設事業費 （ うち更新整備　）該当値テキスト"/>
        <xdr:cNvSpPr txBox="1"/>
      </xdr:nvSpPr>
      <xdr:spPr>
        <a:xfrm>
          <a:off x="10528300" y="159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27,720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79169</xdr:rowOff>
    </xdr:from>
    <xdr:to>
      <xdr:col>14</xdr:col>
      <xdr:colOff>79375</xdr:colOff>
      <xdr:row>97</xdr:row>
      <xdr:rowOff>9319</xdr:rowOff>
    </xdr:to>
    <xdr:sp macro="" textlink="">
      <xdr:nvSpPr>
        <xdr:cNvPr id="457" name="円/楕円 456"/>
        <xdr:cNvSpPr/>
      </xdr:nvSpPr>
      <xdr:spPr>
        <a:xfrm>
          <a:off x="9588500" y="165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446</xdr:rowOff>
    </xdr:from>
    <xdr:ext cx="534377" cy="259045"/>
    <xdr:sp macro="" textlink="">
      <xdr:nvSpPr>
        <xdr:cNvPr id="458" name="テキスト ボックス 457"/>
        <xdr:cNvSpPr txBox="1"/>
      </xdr:nvSpPr>
      <xdr:spPr>
        <a:xfrm>
          <a:off x="9372111" y="166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155194</xdr:rowOff>
    </xdr:from>
    <xdr:to>
      <xdr:col>23</xdr:col>
      <xdr:colOff>517525</xdr:colOff>
      <xdr:row>39</xdr:row>
      <xdr:rowOff>44450</xdr:rowOff>
    </xdr:to>
    <xdr:cxnSp macro="">
      <xdr:nvCxnSpPr>
        <xdr:cNvPr id="487" name="直線コネクタ 486"/>
        <xdr:cNvCxnSpPr/>
      </xdr:nvCxnSpPr>
      <xdr:spPr>
        <a:xfrm flipV="1">
          <a:off x="15481300" y="6670294"/>
          <a:ext cx="838200" cy="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88282</xdr:rowOff>
    </xdr:from>
    <xdr:ext cx="378565" cy="259045"/>
    <xdr:sp macro="" textlink="">
      <xdr:nvSpPr>
        <xdr:cNvPr id="488" name="災害復旧事業費平均値テキスト"/>
        <xdr:cNvSpPr txBox="1"/>
      </xdr:nvSpPr>
      <xdr:spPr>
        <a:xfrm>
          <a:off x="16370300" y="6603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44069</xdr:rowOff>
    </xdr:from>
    <xdr:to>
      <xdr:col>22</xdr:col>
      <xdr:colOff>365125</xdr:colOff>
      <xdr:row>39</xdr:row>
      <xdr:rowOff>44450</xdr:rowOff>
    </xdr:to>
    <xdr:cxnSp macro="">
      <xdr:nvCxnSpPr>
        <xdr:cNvPr id="490" name="直線コネクタ 489"/>
        <xdr:cNvCxnSpPr/>
      </xdr:nvCxnSpPr>
      <xdr:spPr>
        <a:xfrm>
          <a:off x="14592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36449</xdr:rowOff>
    </xdr:from>
    <xdr:to>
      <xdr:col>21</xdr:col>
      <xdr:colOff>161925</xdr:colOff>
      <xdr:row>39</xdr:row>
      <xdr:rowOff>44069</xdr:rowOff>
    </xdr:to>
    <xdr:cxnSp macro="">
      <xdr:nvCxnSpPr>
        <xdr:cNvPr id="493" name="直線コネクタ 492"/>
        <xdr:cNvCxnSpPr/>
      </xdr:nvCxnSpPr>
      <xdr:spPr>
        <a:xfrm>
          <a:off x="13703300" y="672299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22098</xdr:rowOff>
    </xdr:from>
    <xdr:to>
      <xdr:col>19</xdr:col>
      <xdr:colOff>644525</xdr:colOff>
      <xdr:row>39</xdr:row>
      <xdr:rowOff>36449</xdr:rowOff>
    </xdr:to>
    <xdr:cxnSp macro="">
      <xdr:nvCxnSpPr>
        <xdr:cNvPr id="496" name="直線コネクタ 495"/>
        <xdr:cNvCxnSpPr/>
      </xdr:nvCxnSpPr>
      <xdr:spPr>
        <a:xfrm>
          <a:off x="12814300" y="6708648"/>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104394</xdr:rowOff>
    </xdr:from>
    <xdr:to>
      <xdr:col>23</xdr:col>
      <xdr:colOff>568325</xdr:colOff>
      <xdr:row>39</xdr:row>
      <xdr:rowOff>34544</xdr:rowOff>
    </xdr:to>
    <xdr:sp macro="" textlink="">
      <xdr:nvSpPr>
        <xdr:cNvPr id="506" name="円/楕円 505"/>
        <xdr:cNvSpPr/>
      </xdr:nvSpPr>
      <xdr:spPr>
        <a:xfrm>
          <a:off x="16268700" y="66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63771</xdr:rowOff>
    </xdr:from>
    <xdr:ext cx="378565" cy="259045"/>
    <xdr:sp macro="" textlink="">
      <xdr:nvSpPr>
        <xdr:cNvPr id="507" name="災害復旧事業費該当値テキスト"/>
        <xdr:cNvSpPr txBox="1"/>
      </xdr:nvSpPr>
      <xdr:spPr>
        <a:xfrm>
          <a:off x="16370300" y="6407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164719</xdr:rowOff>
    </xdr:from>
    <xdr:to>
      <xdr:col>21</xdr:col>
      <xdr:colOff>212725</xdr:colOff>
      <xdr:row>39</xdr:row>
      <xdr:rowOff>94869</xdr:rowOff>
    </xdr:to>
    <xdr:sp macro="" textlink="">
      <xdr:nvSpPr>
        <xdr:cNvPr id="510" name="円/楕円 509"/>
        <xdr:cNvSpPr/>
      </xdr:nvSpPr>
      <xdr:spPr>
        <a:xfrm>
          <a:off x="1454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85996</xdr:rowOff>
    </xdr:from>
    <xdr:ext cx="249299" cy="259045"/>
    <xdr:sp macro="" textlink="">
      <xdr:nvSpPr>
        <xdr:cNvPr id="511" name="テキスト ボックス 510"/>
        <xdr:cNvSpPr txBox="1"/>
      </xdr:nvSpPr>
      <xdr:spPr>
        <a:xfrm>
          <a:off x="14467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157099</xdr:rowOff>
    </xdr:from>
    <xdr:to>
      <xdr:col>20</xdr:col>
      <xdr:colOff>9525</xdr:colOff>
      <xdr:row>39</xdr:row>
      <xdr:rowOff>87249</xdr:rowOff>
    </xdr:to>
    <xdr:sp macro="" textlink="">
      <xdr:nvSpPr>
        <xdr:cNvPr id="512" name="円/楕円 511"/>
        <xdr:cNvSpPr/>
      </xdr:nvSpPr>
      <xdr:spPr>
        <a:xfrm>
          <a:off x="13652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78376</xdr:rowOff>
    </xdr:from>
    <xdr:ext cx="313932" cy="259045"/>
    <xdr:sp macro="" textlink="">
      <xdr:nvSpPr>
        <xdr:cNvPr id="513" name="テキスト ボックス 512"/>
        <xdr:cNvSpPr txBox="1"/>
      </xdr:nvSpPr>
      <xdr:spPr>
        <a:xfrm>
          <a:off x="13546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142748</xdr:rowOff>
    </xdr:from>
    <xdr:to>
      <xdr:col>18</xdr:col>
      <xdr:colOff>492125</xdr:colOff>
      <xdr:row>39</xdr:row>
      <xdr:rowOff>72898</xdr:rowOff>
    </xdr:to>
    <xdr:sp macro="" textlink="">
      <xdr:nvSpPr>
        <xdr:cNvPr id="514" name="円/楕円 513"/>
        <xdr:cNvSpPr/>
      </xdr:nvSpPr>
      <xdr:spPr>
        <a:xfrm>
          <a:off x="12763500" y="6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64025</xdr:rowOff>
    </xdr:from>
    <xdr:ext cx="378565" cy="259045"/>
    <xdr:sp macro="" textlink="">
      <xdr:nvSpPr>
        <xdr:cNvPr id="515" name="テキスト ボックス 514"/>
        <xdr:cNvSpPr txBox="1"/>
      </xdr:nvSpPr>
      <xdr:spPr>
        <a:xfrm>
          <a:off x="12625017" y="6750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63021</xdr:rowOff>
    </xdr:from>
    <xdr:to>
      <xdr:col>23</xdr:col>
      <xdr:colOff>517525</xdr:colOff>
      <xdr:row>75</xdr:row>
      <xdr:rowOff>100724</xdr:rowOff>
    </xdr:to>
    <xdr:cxnSp macro="">
      <xdr:nvCxnSpPr>
        <xdr:cNvPr id="595" name="直線コネクタ 594"/>
        <xdr:cNvCxnSpPr/>
      </xdr:nvCxnSpPr>
      <xdr:spPr>
        <a:xfrm>
          <a:off x="15481300" y="12921771"/>
          <a:ext cx="8382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63021</xdr:rowOff>
    </xdr:from>
    <xdr:to>
      <xdr:col>22</xdr:col>
      <xdr:colOff>365125</xdr:colOff>
      <xdr:row>75</xdr:row>
      <xdr:rowOff>84069</xdr:rowOff>
    </xdr:to>
    <xdr:cxnSp macro="">
      <xdr:nvCxnSpPr>
        <xdr:cNvPr id="598" name="直線コネクタ 597"/>
        <xdr:cNvCxnSpPr/>
      </xdr:nvCxnSpPr>
      <xdr:spPr>
        <a:xfrm flipV="1">
          <a:off x="14592300" y="12921771"/>
          <a:ext cx="889000" cy="2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49093</xdr:rowOff>
    </xdr:from>
    <xdr:to>
      <xdr:col>21</xdr:col>
      <xdr:colOff>161925</xdr:colOff>
      <xdr:row>75</xdr:row>
      <xdr:rowOff>84069</xdr:rowOff>
    </xdr:to>
    <xdr:cxnSp macro="">
      <xdr:nvCxnSpPr>
        <xdr:cNvPr id="601" name="直線コネクタ 600"/>
        <xdr:cNvCxnSpPr/>
      </xdr:nvCxnSpPr>
      <xdr:spPr>
        <a:xfrm>
          <a:off x="13703300" y="12907843"/>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28225</xdr:rowOff>
    </xdr:from>
    <xdr:to>
      <xdr:col>19</xdr:col>
      <xdr:colOff>644525</xdr:colOff>
      <xdr:row>75</xdr:row>
      <xdr:rowOff>49093</xdr:rowOff>
    </xdr:to>
    <xdr:cxnSp macro="">
      <xdr:nvCxnSpPr>
        <xdr:cNvPr id="604" name="直線コネクタ 603"/>
        <xdr:cNvCxnSpPr/>
      </xdr:nvCxnSpPr>
      <xdr:spPr>
        <a:xfrm>
          <a:off x="12814300" y="12886975"/>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06" name="テキスト ボックス 605"/>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08" name="テキスト ボックス 607"/>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49924</xdr:rowOff>
    </xdr:from>
    <xdr:to>
      <xdr:col>23</xdr:col>
      <xdr:colOff>568325</xdr:colOff>
      <xdr:row>75</xdr:row>
      <xdr:rowOff>151524</xdr:rowOff>
    </xdr:to>
    <xdr:sp macro="" textlink="">
      <xdr:nvSpPr>
        <xdr:cNvPr id="614" name="円/楕円 613"/>
        <xdr:cNvSpPr/>
      </xdr:nvSpPr>
      <xdr:spPr>
        <a:xfrm>
          <a:off x="16268700" y="129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72801</xdr:rowOff>
    </xdr:from>
    <xdr:ext cx="534377" cy="259045"/>
    <xdr:sp macro="" textlink="">
      <xdr:nvSpPr>
        <xdr:cNvPr id="615" name="公債費該当値テキスト"/>
        <xdr:cNvSpPr txBox="1"/>
      </xdr:nvSpPr>
      <xdr:spPr>
        <a:xfrm>
          <a:off x="16370300" y="1276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41,887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12221</xdr:rowOff>
    </xdr:from>
    <xdr:to>
      <xdr:col>22</xdr:col>
      <xdr:colOff>415925</xdr:colOff>
      <xdr:row>75</xdr:row>
      <xdr:rowOff>113821</xdr:rowOff>
    </xdr:to>
    <xdr:sp macro="" textlink="">
      <xdr:nvSpPr>
        <xdr:cNvPr id="616" name="円/楕円 615"/>
        <xdr:cNvSpPr/>
      </xdr:nvSpPr>
      <xdr:spPr>
        <a:xfrm>
          <a:off x="15430500" y="128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104948</xdr:rowOff>
    </xdr:from>
    <xdr:ext cx="534377" cy="259045"/>
    <xdr:sp macro="" textlink="">
      <xdr:nvSpPr>
        <xdr:cNvPr id="617" name="テキスト ボックス 616"/>
        <xdr:cNvSpPr txBox="1"/>
      </xdr:nvSpPr>
      <xdr:spPr>
        <a:xfrm>
          <a:off x="15214111" y="1296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33269</xdr:rowOff>
    </xdr:from>
    <xdr:to>
      <xdr:col>21</xdr:col>
      <xdr:colOff>212725</xdr:colOff>
      <xdr:row>75</xdr:row>
      <xdr:rowOff>134869</xdr:rowOff>
    </xdr:to>
    <xdr:sp macro="" textlink="">
      <xdr:nvSpPr>
        <xdr:cNvPr id="618" name="円/楕円 617"/>
        <xdr:cNvSpPr/>
      </xdr:nvSpPr>
      <xdr:spPr>
        <a:xfrm>
          <a:off x="14541500" y="1289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125996</xdr:rowOff>
    </xdr:from>
    <xdr:ext cx="534377" cy="259045"/>
    <xdr:sp macro="" textlink="">
      <xdr:nvSpPr>
        <xdr:cNvPr id="619" name="テキスト ボックス 618"/>
        <xdr:cNvSpPr txBox="1"/>
      </xdr:nvSpPr>
      <xdr:spPr>
        <a:xfrm>
          <a:off x="14325111" y="1298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169743</xdr:rowOff>
    </xdr:from>
    <xdr:to>
      <xdr:col>20</xdr:col>
      <xdr:colOff>9525</xdr:colOff>
      <xdr:row>75</xdr:row>
      <xdr:rowOff>99893</xdr:rowOff>
    </xdr:to>
    <xdr:sp macro="" textlink="">
      <xdr:nvSpPr>
        <xdr:cNvPr id="620" name="円/楕円 619"/>
        <xdr:cNvSpPr/>
      </xdr:nvSpPr>
      <xdr:spPr>
        <a:xfrm>
          <a:off x="13652500" y="128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116420</xdr:rowOff>
    </xdr:from>
    <xdr:ext cx="534377" cy="259045"/>
    <xdr:sp macro="" textlink="">
      <xdr:nvSpPr>
        <xdr:cNvPr id="621" name="テキスト ボックス 620"/>
        <xdr:cNvSpPr txBox="1"/>
      </xdr:nvSpPr>
      <xdr:spPr>
        <a:xfrm>
          <a:off x="13436111" y="1263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148875</xdr:rowOff>
    </xdr:from>
    <xdr:to>
      <xdr:col>18</xdr:col>
      <xdr:colOff>492125</xdr:colOff>
      <xdr:row>75</xdr:row>
      <xdr:rowOff>79025</xdr:rowOff>
    </xdr:to>
    <xdr:sp macro="" textlink="">
      <xdr:nvSpPr>
        <xdr:cNvPr id="622" name="円/楕円 621"/>
        <xdr:cNvSpPr/>
      </xdr:nvSpPr>
      <xdr:spPr>
        <a:xfrm>
          <a:off x="12763500" y="128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95552</xdr:rowOff>
    </xdr:from>
    <xdr:ext cx="534377" cy="259045"/>
    <xdr:sp macro="" textlink="">
      <xdr:nvSpPr>
        <xdr:cNvPr id="623" name="テキスト ボックス 622"/>
        <xdr:cNvSpPr txBox="1"/>
      </xdr:nvSpPr>
      <xdr:spPr>
        <a:xfrm>
          <a:off x="12547111" y="126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110936</xdr:rowOff>
    </xdr:from>
    <xdr:to>
      <xdr:col>23</xdr:col>
      <xdr:colOff>517525</xdr:colOff>
      <xdr:row>97</xdr:row>
      <xdr:rowOff>125932</xdr:rowOff>
    </xdr:to>
    <xdr:cxnSp macro="">
      <xdr:nvCxnSpPr>
        <xdr:cNvPr id="648" name="直線コネクタ 647"/>
        <xdr:cNvCxnSpPr/>
      </xdr:nvCxnSpPr>
      <xdr:spPr>
        <a:xfrm>
          <a:off x="15481300" y="16741586"/>
          <a:ext cx="8382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110936</xdr:rowOff>
    </xdr:from>
    <xdr:to>
      <xdr:col>22</xdr:col>
      <xdr:colOff>365125</xdr:colOff>
      <xdr:row>97</xdr:row>
      <xdr:rowOff>139655</xdr:rowOff>
    </xdr:to>
    <xdr:cxnSp macro="">
      <xdr:nvCxnSpPr>
        <xdr:cNvPr id="651" name="直線コネクタ 650"/>
        <xdr:cNvCxnSpPr/>
      </xdr:nvCxnSpPr>
      <xdr:spPr>
        <a:xfrm flipV="1">
          <a:off x="14592300" y="16741586"/>
          <a:ext cx="889000" cy="2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135505</xdr:rowOff>
    </xdr:from>
    <xdr:to>
      <xdr:col>21</xdr:col>
      <xdr:colOff>161925</xdr:colOff>
      <xdr:row>97</xdr:row>
      <xdr:rowOff>139655</xdr:rowOff>
    </xdr:to>
    <xdr:cxnSp macro="">
      <xdr:nvCxnSpPr>
        <xdr:cNvPr id="654" name="直線コネクタ 653"/>
        <xdr:cNvCxnSpPr/>
      </xdr:nvCxnSpPr>
      <xdr:spPr>
        <a:xfrm>
          <a:off x="13703300" y="16766155"/>
          <a:ext cx="8890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104919</xdr:rowOff>
    </xdr:from>
    <xdr:to>
      <xdr:col>19</xdr:col>
      <xdr:colOff>644525</xdr:colOff>
      <xdr:row>97</xdr:row>
      <xdr:rowOff>135505</xdr:rowOff>
    </xdr:to>
    <xdr:cxnSp macro="">
      <xdr:nvCxnSpPr>
        <xdr:cNvPr id="657" name="直線コネクタ 656"/>
        <xdr:cNvCxnSpPr/>
      </xdr:nvCxnSpPr>
      <xdr:spPr>
        <a:xfrm>
          <a:off x="12814300" y="16735569"/>
          <a:ext cx="889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147348</xdr:rowOff>
    </xdr:from>
    <xdr:ext cx="534377" cy="259045"/>
    <xdr:sp macro="" textlink="">
      <xdr:nvSpPr>
        <xdr:cNvPr id="661" name="テキスト ボックス 660"/>
        <xdr:cNvSpPr txBox="1"/>
      </xdr:nvSpPr>
      <xdr:spPr>
        <a:xfrm>
          <a:off x="12547111" y="1677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75132</xdr:rowOff>
    </xdr:from>
    <xdr:to>
      <xdr:col>23</xdr:col>
      <xdr:colOff>568325</xdr:colOff>
      <xdr:row>98</xdr:row>
      <xdr:rowOff>5282</xdr:rowOff>
    </xdr:to>
    <xdr:sp macro="" textlink="">
      <xdr:nvSpPr>
        <xdr:cNvPr id="667" name="円/楕円 666"/>
        <xdr:cNvSpPr/>
      </xdr:nvSpPr>
      <xdr:spPr>
        <a:xfrm>
          <a:off x="16268700" y="1670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48084</xdr:rowOff>
    </xdr:from>
    <xdr:ext cx="534377" cy="259045"/>
    <xdr:sp macro="" textlink="">
      <xdr:nvSpPr>
        <xdr:cNvPr id="668" name="積立金該当値テキスト"/>
        <xdr:cNvSpPr txBox="1"/>
      </xdr:nvSpPr>
      <xdr:spPr>
        <a:xfrm>
          <a:off x="16370300" y="166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60136</xdr:rowOff>
    </xdr:from>
    <xdr:to>
      <xdr:col>22</xdr:col>
      <xdr:colOff>415925</xdr:colOff>
      <xdr:row>97</xdr:row>
      <xdr:rowOff>161736</xdr:rowOff>
    </xdr:to>
    <xdr:sp macro="" textlink="">
      <xdr:nvSpPr>
        <xdr:cNvPr id="669" name="円/楕円 668"/>
        <xdr:cNvSpPr/>
      </xdr:nvSpPr>
      <xdr:spPr>
        <a:xfrm>
          <a:off x="15430500" y="166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152863</xdr:rowOff>
    </xdr:from>
    <xdr:ext cx="534377" cy="259045"/>
    <xdr:sp macro="" textlink="">
      <xdr:nvSpPr>
        <xdr:cNvPr id="670" name="テキスト ボックス 669"/>
        <xdr:cNvSpPr txBox="1"/>
      </xdr:nvSpPr>
      <xdr:spPr>
        <a:xfrm>
          <a:off x="15214111" y="1678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88855</xdr:rowOff>
    </xdr:from>
    <xdr:to>
      <xdr:col>21</xdr:col>
      <xdr:colOff>212725</xdr:colOff>
      <xdr:row>98</xdr:row>
      <xdr:rowOff>19005</xdr:rowOff>
    </xdr:to>
    <xdr:sp macro="" textlink="">
      <xdr:nvSpPr>
        <xdr:cNvPr id="671" name="円/楕円 670"/>
        <xdr:cNvSpPr/>
      </xdr:nvSpPr>
      <xdr:spPr>
        <a:xfrm>
          <a:off x="14541500" y="167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10132</xdr:rowOff>
    </xdr:from>
    <xdr:ext cx="534377" cy="259045"/>
    <xdr:sp macro="" textlink="">
      <xdr:nvSpPr>
        <xdr:cNvPr id="672" name="テキスト ボックス 671"/>
        <xdr:cNvSpPr txBox="1"/>
      </xdr:nvSpPr>
      <xdr:spPr>
        <a:xfrm>
          <a:off x="14325111" y="1681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84705</xdr:rowOff>
    </xdr:from>
    <xdr:to>
      <xdr:col>20</xdr:col>
      <xdr:colOff>9525</xdr:colOff>
      <xdr:row>98</xdr:row>
      <xdr:rowOff>14855</xdr:rowOff>
    </xdr:to>
    <xdr:sp macro="" textlink="">
      <xdr:nvSpPr>
        <xdr:cNvPr id="673" name="円/楕円 672"/>
        <xdr:cNvSpPr/>
      </xdr:nvSpPr>
      <xdr:spPr>
        <a:xfrm>
          <a:off x="13652500" y="167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5982</xdr:rowOff>
    </xdr:from>
    <xdr:ext cx="534377" cy="259045"/>
    <xdr:sp macro="" textlink="">
      <xdr:nvSpPr>
        <xdr:cNvPr id="674" name="テキスト ボックス 673"/>
        <xdr:cNvSpPr txBox="1"/>
      </xdr:nvSpPr>
      <xdr:spPr>
        <a:xfrm>
          <a:off x="13436111" y="1680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54119</xdr:rowOff>
    </xdr:from>
    <xdr:to>
      <xdr:col>18</xdr:col>
      <xdr:colOff>492125</xdr:colOff>
      <xdr:row>97</xdr:row>
      <xdr:rowOff>155719</xdr:rowOff>
    </xdr:to>
    <xdr:sp macro="" textlink="">
      <xdr:nvSpPr>
        <xdr:cNvPr id="675" name="円/楕円 674"/>
        <xdr:cNvSpPr/>
      </xdr:nvSpPr>
      <xdr:spPr>
        <a:xfrm>
          <a:off x="12763500" y="166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796</xdr:rowOff>
    </xdr:from>
    <xdr:ext cx="534377" cy="259045"/>
    <xdr:sp macro="" textlink="">
      <xdr:nvSpPr>
        <xdr:cNvPr id="676" name="テキスト ボックス 675"/>
        <xdr:cNvSpPr txBox="1"/>
      </xdr:nvSpPr>
      <xdr:spPr>
        <a:xfrm>
          <a:off x="12547111" y="1645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142901</xdr:rowOff>
    </xdr:from>
    <xdr:to>
      <xdr:col>31</xdr:col>
      <xdr:colOff>34925</xdr:colOff>
      <xdr:row>39</xdr:row>
      <xdr:rowOff>44450</xdr:rowOff>
    </xdr:to>
    <xdr:cxnSp macro="">
      <xdr:nvCxnSpPr>
        <xdr:cNvPr id="708" name="直線コネクタ 707"/>
        <xdr:cNvCxnSpPr/>
      </xdr:nvCxnSpPr>
      <xdr:spPr>
        <a:xfrm>
          <a:off x="20434300" y="6658001"/>
          <a:ext cx="889000" cy="7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142901</xdr:rowOff>
    </xdr:from>
    <xdr:to>
      <xdr:col>29</xdr:col>
      <xdr:colOff>517525</xdr:colOff>
      <xdr:row>38</xdr:row>
      <xdr:rowOff>151359</xdr:rowOff>
    </xdr:to>
    <xdr:cxnSp macro="">
      <xdr:nvCxnSpPr>
        <xdr:cNvPr id="711" name="直線コネクタ 710"/>
        <xdr:cNvCxnSpPr/>
      </xdr:nvCxnSpPr>
      <xdr:spPr>
        <a:xfrm flipV="1">
          <a:off x="19545300" y="6658001"/>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150749</xdr:rowOff>
    </xdr:from>
    <xdr:to>
      <xdr:col>28</xdr:col>
      <xdr:colOff>314325</xdr:colOff>
      <xdr:row>38</xdr:row>
      <xdr:rowOff>151359</xdr:rowOff>
    </xdr:to>
    <xdr:cxnSp macro="">
      <xdr:nvCxnSpPr>
        <xdr:cNvPr id="714" name="直線コネクタ 713"/>
        <xdr:cNvCxnSpPr/>
      </xdr:nvCxnSpPr>
      <xdr:spPr>
        <a:xfrm>
          <a:off x="18656300" y="666584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92101</xdr:rowOff>
    </xdr:from>
    <xdr:to>
      <xdr:col>29</xdr:col>
      <xdr:colOff>568325</xdr:colOff>
      <xdr:row>39</xdr:row>
      <xdr:rowOff>22251</xdr:rowOff>
    </xdr:to>
    <xdr:sp macro="" textlink="">
      <xdr:nvSpPr>
        <xdr:cNvPr id="728" name="円/楕円 727"/>
        <xdr:cNvSpPr/>
      </xdr:nvSpPr>
      <xdr:spPr>
        <a:xfrm>
          <a:off x="20383500" y="66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13378</xdr:rowOff>
    </xdr:from>
    <xdr:ext cx="378565" cy="259045"/>
    <xdr:sp macro="" textlink="">
      <xdr:nvSpPr>
        <xdr:cNvPr id="729" name="テキスト ボックス 728"/>
        <xdr:cNvSpPr txBox="1"/>
      </xdr:nvSpPr>
      <xdr:spPr>
        <a:xfrm>
          <a:off x="20245017" y="669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100559</xdr:rowOff>
    </xdr:from>
    <xdr:to>
      <xdr:col>28</xdr:col>
      <xdr:colOff>365125</xdr:colOff>
      <xdr:row>39</xdr:row>
      <xdr:rowOff>30709</xdr:rowOff>
    </xdr:to>
    <xdr:sp macro="" textlink="">
      <xdr:nvSpPr>
        <xdr:cNvPr id="730" name="円/楕円 729"/>
        <xdr:cNvSpPr/>
      </xdr:nvSpPr>
      <xdr:spPr>
        <a:xfrm>
          <a:off x="19494500" y="66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21836</xdr:rowOff>
    </xdr:from>
    <xdr:ext cx="378565" cy="259045"/>
    <xdr:sp macro="" textlink="">
      <xdr:nvSpPr>
        <xdr:cNvPr id="731" name="テキスト ボックス 730"/>
        <xdr:cNvSpPr txBox="1"/>
      </xdr:nvSpPr>
      <xdr:spPr>
        <a:xfrm>
          <a:off x="19356017" y="6708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99949</xdr:rowOff>
    </xdr:from>
    <xdr:to>
      <xdr:col>27</xdr:col>
      <xdr:colOff>161925</xdr:colOff>
      <xdr:row>39</xdr:row>
      <xdr:rowOff>30099</xdr:rowOff>
    </xdr:to>
    <xdr:sp macro="" textlink="">
      <xdr:nvSpPr>
        <xdr:cNvPr id="732" name="円/楕円 731"/>
        <xdr:cNvSpPr/>
      </xdr:nvSpPr>
      <xdr:spPr>
        <a:xfrm>
          <a:off x="18605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21226</xdr:rowOff>
    </xdr:from>
    <xdr:ext cx="378565" cy="259045"/>
    <xdr:sp macro="" textlink="">
      <xdr:nvSpPr>
        <xdr:cNvPr id="733" name="テキスト ボックス 732"/>
        <xdr:cNvSpPr txBox="1"/>
      </xdr:nvSpPr>
      <xdr:spPr>
        <a:xfrm>
          <a:off x="18467017" y="670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6361</xdr:rowOff>
    </xdr:from>
    <xdr:to>
      <xdr:col>32</xdr:col>
      <xdr:colOff>187325</xdr:colOff>
      <xdr:row>59</xdr:row>
      <xdr:rowOff>6948</xdr:rowOff>
    </xdr:to>
    <xdr:cxnSp macro="">
      <xdr:nvCxnSpPr>
        <xdr:cNvPr id="764" name="直線コネクタ 763"/>
        <xdr:cNvCxnSpPr/>
      </xdr:nvCxnSpPr>
      <xdr:spPr>
        <a:xfrm flipV="1">
          <a:off x="21323300" y="10121911"/>
          <a:ext cx="8382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113374</xdr:rowOff>
    </xdr:from>
    <xdr:ext cx="469744" cy="259045"/>
    <xdr:sp macro="" textlink="">
      <xdr:nvSpPr>
        <xdr:cNvPr id="765" name="貸付金平均値テキスト"/>
        <xdr:cNvSpPr txBox="1"/>
      </xdr:nvSpPr>
      <xdr:spPr>
        <a:xfrm>
          <a:off x="22212300" y="1005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56783</xdr:rowOff>
    </xdr:from>
    <xdr:to>
      <xdr:col>31</xdr:col>
      <xdr:colOff>34925</xdr:colOff>
      <xdr:row>59</xdr:row>
      <xdr:rowOff>6948</xdr:rowOff>
    </xdr:to>
    <xdr:cxnSp macro="">
      <xdr:nvCxnSpPr>
        <xdr:cNvPr id="767" name="直線コネクタ 766"/>
        <xdr:cNvCxnSpPr/>
      </xdr:nvCxnSpPr>
      <xdr:spPr>
        <a:xfrm>
          <a:off x="20434300" y="9486533"/>
          <a:ext cx="889000" cy="6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56783</xdr:rowOff>
    </xdr:from>
    <xdr:to>
      <xdr:col>29</xdr:col>
      <xdr:colOff>517525</xdr:colOff>
      <xdr:row>55</xdr:row>
      <xdr:rowOff>60702</xdr:rowOff>
    </xdr:to>
    <xdr:cxnSp macro="">
      <xdr:nvCxnSpPr>
        <xdr:cNvPr id="770" name="直線コネクタ 769"/>
        <xdr:cNvCxnSpPr/>
      </xdr:nvCxnSpPr>
      <xdr:spPr>
        <a:xfrm flipV="1">
          <a:off x="19545300" y="9486533"/>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102107</xdr:rowOff>
    </xdr:from>
    <xdr:ext cx="469744" cy="259045"/>
    <xdr:sp macro="" textlink="">
      <xdr:nvSpPr>
        <xdr:cNvPr id="772" name="テキスト ボックス 771"/>
        <xdr:cNvSpPr txBox="1"/>
      </xdr:nvSpPr>
      <xdr:spPr>
        <a:xfrm>
          <a:off x="20199427" y="100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49011</xdr:rowOff>
    </xdr:from>
    <xdr:to>
      <xdr:col>28</xdr:col>
      <xdr:colOff>314325</xdr:colOff>
      <xdr:row>55</xdr:row>
      <xdr:rowOff>60702</xdr:rowOff>
    </xdr:to>
    <xdr:cxnSp macro="">
      <xdr:nvCxnSpPr>
        <xdr:cNvPr id="773" name="直線コネクタ 772"/>
        <xdr:cNvCxnSpPr/>
      </xdr:nvCxnSpPr>
      <xdr:spPr>
        <a:xfrm>
          <a:off x="18656300" y="9478761"/>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106450</xdr:rowOff>
    </xdr:from>
    <xdr:ext cx="469744" cy="259045"/>
    <xdr:sp macro="" textlink="">
      <xdr:nvSpPr>
        <xdr:cNvPr id="775" name="テキスト ボックス 774"/>
        <xdr:cNvSpPr txBox="1"/>
      </xdr:nvSpPr>
      <xdr:spPr>
        <a:xfrm>
          <a:off x="19310427" y="100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83525</xdr:rowOff>
    </xdr:from>
    <xdr:ext cx="469744" cy="259045"/>
    <xdr:sp macro="" textlink="">
      <xdr:nvSpPr>
        <xdr:cNvPr id="777" name="テキスト ボックス 776"/>
        <xdr:cNvSpPr txBox="1"/>
      </xdr:nvSpPr>
      <xdr:spPr>
        <a:xfrm>
          <a:off x="18421427" y="100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127011</xdr:rowOff>
    </xdr:from>
    <xdr:to>
      <xdr:col>32</xdr:col>
      <xdr:colOff>238125</xdr:colOff>
      <xdr:row>59</xdr:row>
      <xdr:rowOff>57161</xdr:rowOff>
    </xdr:to>
    <xdr:sp macro="" textlink="">
      <xdr:nvSpPr>
        <xdr:cNvPr id="783" name="円/楕円 782"/>
        <xdr:cNvSpPr/>
      </xdr:nvSpPr>
      <xdr:spPr>
        <a:xfrm>
          <a:off x="22110700" y="100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86388</xdr:rowOff>
    </xdr:from>
    <xdr:ext cx="469744" cy="259045"/>
    <xdr:sp macro="" textlink="">
      <xdr:nvSpPr>
        <xdr:cNvPr id="784" name="貸付金該当値テキスト"/>
        <xdr:cNvSpPr txBox="1"/>
      </xdr:nvSpPr>
      <xdr:spPr>
        <a:xfrm>
          <a:off x="22212300" y="985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127598</xdr:rowOff>
    </xdr:from>
    <xdr:to>
      <xdr:col>31</xdr:col>
      <xdr:colOff>85725</xdr:colOff>
      <xdr:row>59</xdr:row>
      <xdr:rowOff>57748</xdr:rowOff>
    </xdr:to>
    <xdr:sp macro="" textlink="">
      <xdr:nvSpPr>
        <xdr:cNvPr id="785" name="円/楕円 784"/>
        <xdr:cNvSpPr/>
      </xdr:nvSpPr>
      <xdr:spPr>
        <a:xfrm>
          <a:off x="21272500" y="100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48875</xdr:rowOff>
    </xdr:from>
    <xdr:ext cx="469744" cy="259045"/>
    <xdr:sp macro="" textlink="">
      <xdr:nvSpPr>
        <xdr:cNvPr id="786" name="テキスト ボックス 785"/>
        <xdr:cNvSpPr txBox="1"/>
      </xdr:nvSpPr>
      <xdr:spPr>
        <a:xfrm>
          <a:off x="21088427" y="101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5983</xdr:rowOff>
    </xdr:from>
    <xdr:to>
      <xdr:col>29</xdr:col>
      <xdr:colOff>568325</xdr:colOff>
      <xdr:row>55</xdr:row>
      <xdr:rowOff>107583</xdr:rowOff>
    </xdr:to>
    <xdr:sp macro="" textlink="">
      <xdr:nvSpPr>
        <xdr:cNvPr id="787" name="円/楕円 786"/>
        <xdr:cNvSpPr/>
      </xdr:nvSpPr>
      <xdr:spPr>
        <a:xfrm>
          <a:off x="20383500" y="943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124110</xdr:rowOff>
    </xdr:from>
    <xdr:ext cx="534377" cy="259045"/>
    <xdr:sp macro="" textlink="">
      <xdr:nvSpPr>
        <xdr:cNvPr id="788" name="テキスト ボックス 787"/>
        <xdr:cNvSpPr txBox="1"/>
      </xdr:nvSpPr>
      <xdr:spPr>
        <a:xfrm>
          <a:off x="20167111" y="921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22,289</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9902</xdr:rowOff>
    </xdr:from>
    <xdr:to>
      <xdr:col>28</xdr:col>
      <xdr:colOff>365125</xdr:colOff>
      <xdr:row>55</xdr:row>
      <xdr:rowOff>111502</xdr:rowOff>
    </xdr:to>
    <xdr:sp macro="" textlink="">
      <xdr:nvSpPr>
        <xdr:cNvPr id="789" name="円/楕円 788"/>
        <xdr:cNvSpPr/>
      </xdr:nvSpPr>
      <xdr:spPr>
        <a:xfrm>
          <a:off x="19494500" y="943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128029</xdr:rowOff>
    </xdr:from>
    <xdr:ext cx="534377" cy="259045"/>
    <xdr:sp macro="" textlink="">
      <xdr:nvSpPr>
        <xdr:cNvPr id="790" name="テキスト ボックス 789"/>
        <xdr:cNvSpPr txBox="1"/>
      </xdr:nvSpPr>
      <xdr:spPr>
        <a:xfrm>
          <a:off x="19278111" y="921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22,169</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169661</xdr:rowOff>
    </xdr:from>
    <xdr:to>
      <xdr:col>27</xdr:col>
      <xdr:colOff>161925</xdr:colOff>
      <xdr:row>55</xdr:row>
      <xdr:rowOff>99811</xdr:rowOff>
    </xdr:to>
    <xdr:sp macro="" textlink="">
      <xdr:nvSpPr>
        <xdr:cNvPr id="791" name="円/楕円 790"/>
        <xdr:cNvSpPr/>
      </xdr:nvSpPr>
      <xdr:spPr>
        <a:xfrm>
          <a:off x="18605500" y="942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116338</xdr:rowOff>
    </xdr:from>
    <xdr:ext cx="534377" cy="259045"/>
    <xdr:sp macro="" textlink="">
      <xdr:nvSpPr>
        <xdr:cNvPr id="792" name="テキスト ボックス 791"/>
        <xdr:cNvSpPr txBox="1"/>
      </xdr:nvSpPr>
      <xdr:spPr>
        <a:xfrm>
          <a:off x="18389111" y="920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45,580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145681</xdr:rowOff>
    </xdr:from>
    <xdr:to>
      <xdr:col>32</xdr:col>
      <xdr:colOff>187325</xdr:colOff>
      <xdr:row>77</xdr:row>
      <xdr:rowOff>636</xdr:rowOff>
    </xdr:to>
    <xdr:cxnSp macro="">
      <xdr:nvCxnSpPr>
        <xdr:cNvPr id="821" name="直線コネクタ 820"/>
        <xdr:cNvCxnSpPr/>
      </xdr:nvCxnSpPr>
      <xdr:spPr>
        <a:xfrm flipV="1">
          <a:off x="21323300" y="13175881"/>
          <a:ext cx="838200" cy="2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636</xdr:rowOff>
    </xdr:from>
    <xdr:to>
      <xdr:col>31</xdr:col>
      <xdr:colOff>34925</xdr:colOff>
      <xdr:row>77</xdr:row>
      <xdr:rowOff>17697</xdr:rowOff>
    </xdr:to>
    <xdr:cxnSp macro="">
      <xdr:nvCxnSpPr>
        <xdr:cNvPr id="824" name="直線コネクタ 823"/>
        <xdr:cNvCxnSpPr/>
      </xdr:nvCxnSpPr>
      <xdr:spPr>
        <a:xfrm flipV="1">
          <a:off x="20434300" y="13202286"/>
          <a:ext cx="889000" cy="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103712</xdr:rowOff>
    </xdr:from>
    <xdr:ext cx="534377" cy="259045"/>
    <xdr:sp macro="" textlink="">
      <xdr:nvSpPr>
        <xdr:cNvPr id="826" name="テキスト ボックス 825"/>
        <xdr:cNvSpPr txBox="1"/>
      </xdr:nvSpPr>
      <xdr:spPr>
        <a:xfrm>
          <a:off x="21056111" y="133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15449</xdr:rowOff>
    </xdr:from>
    <xdr:to>
      <xdr:col>29</xdr:col>
      <xdr:colOff>517525</xdr:colOff>
      <xdr:row>77</xdr:row>
      <xdr:rowOff>17697</xdr:rowOff>
    </xdr:to>
    <xdr:cxnSp macro="">
      <xdr:nvCxnSpPr>
        <xdr:cNvPr id="827" name="直線コネクタ 826"/>
        <xdr:cNvCxnSpPr/>
      </xdr:nvCxnSpPr>
      <xdr:spPr>
        <a:xfrm>
          <a:off x="19545300" y="13217099"/>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114288</xdr:rowOff>
    </xdr:from>
    <xdr:ext cx="534377" cy="259045"/>
    <xdr:sp macro="" textlink="">
      <xdr:nvSpPr>
        <xdr:cNvPr id="829" name="テキスト ボックス 828"/>
        <xdr:cNvSpPr txBox="1"/>
      </xdr:nvSpPr>
      <xdr:spPr>
        <a:xfrm>
          <a:off x="20167111" y="133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15449</xdr:rowOff>
    </xdr:from>
    <xdr:to>
      <xdr:col>28</xdr:col>
      <xdr:colOff>314325</xdr:colOff>
      <xdr:row>77</xdr:row>
      <xdr:rowOff>15943</xdr:rowOff>
    </xdr:to>
    <xdr:cxnSp macro="">
      <xdr:nvCxnSpPr>
        <xdr:cNvPr id="830" name="直線コネクタ 829"/>
        <xdr:cNvCxnSpPr/>
      </xdr:nvCxnSpPr>
      <xdr:spPr>
        <a:xfrm flipV="1">
          <a:off x="18656300" y="13217099"/>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32" name="テキスト ボックス 831"/>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118510</xdr:rowOff>
    </xdr:from>
    <xdr:ext cx="534377" cy="259045"/>
    <xdr:sp macro="" textlink="">
      <xdr:nvSpPr>
        <xdr:cNvPr id="834" name="テキスト ボックス 833"/>
        <xdr:cNvSpPr txBox="1"/>
      </xdr:nvSpPr>
      <xdr:spPr>
        <a:xfrm>
          <a:off x="18389111" y="133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94881</xdr:rowOff>
    </xdr:from>
    <xdr:to>
      <xdr:col>32</xdr:col>
      <xdr:colOff>238125</xdr:colOff>
      <xdr:row>77</xdr:row>
      <xdr:rowOff>25031</xdr:rowOff>
    </xdr:to>
    <xdr:sp macro="" textlink="">
      <xdr:nvSpPr>
        <xdr:cNvPr id="840" name="円/楕円 839"/>
        <xdr:cNvSpPr/>
      </xdr:nvSpPr>
      <xdr:spPr>
        <a:xfrm>
          <a:off x="22110700" y="131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117758</xdr:rowOff>
    </xdr:from>
    <xdr:ext cx="534377" cy="259045"/>
    <xdr:sp macro="" textlink="">
      <xdr:nvSpPr>
        <xdr:cNvPr id="841" name="繰出金該当値テキスト"/>
        <xdr:cNvSpPr txBox="1"/>
      </xdr:nvSpPr>
      <xdr:spPr>
        <a:xfrm>
          <a:off x="22212300" y="1297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54,215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121286</xdr:rowOff>
    </xdr:from>
    <xdr:to>
      <xdr:col>31</xdr:col>
      <xdr:colOff>85725</xdr:colOff>
      <xdr:row>77</xdr:row>
      <xdr:rowOff>51436</xdr:rowOff>
    </xdr:to>
    <xdr:sp macro="" textlink="">
      <xdr:nvSpPr>
        <xdr:cNvPr id="842" name="円/楕円 841"/>
        <xdr:cNvSpPr/>
      </xdr:nvSpPr>
      <xdr:spPr>
        <a:xfrm>
          <a:off x="21272500" y="131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67962</xdr:rowOff>
    </xdr:from>
    <xdr:ext cx="534377" cy="259045"/>
    <xdr:sp macro="" textlink="">
      <xdr:nvSpPr>
        <xdr:cNvPr id="843" name="テキスト ボックス 842"/>
        <xdr:cNvSpPr txBox="1"/>
      </xdr:nvSpPr>
      <xdr:spPr>
        <a:xfrm>
          <a:off x="21056111" y="1292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138347</xdr:rowOff>
    </xdr:from>
    <xdr:to>
      <xdr:col>29</xdr:col>
      <xdr:colOff>568325</xdr:colOff>
      <xdr:row>77</xdr:row>
      <xdr:rowOff>68497</xdr:rowOff>
    </xdr:to>
    <xdr:sp macro="" textlink="">
      <xdr:nvSpPr>
        <xdr:cNvPr id="844" name="円/楕円 843"/>
        <xdr:cNvSpPr/>
      </xdr:nvSpPr>
      <xdr:spPr>
        <a:xfrm>
          <a:off x="20383500" y="131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85023</xdr:rowOff>
    </xdr:from>
    <xdr:ext cx="534377" cy="259045"/>
    <xdr:sp macro="" textlink="">
      <xdr:nvSpPr>
        <xdr:cNvPr id="845" name="テキスト ボックス 844"/>
        <xdr:cNvSpPr txBox="1"/>
      </xdr:nvSpPr>
      <xdr:spPr>
        <a:xfrm>
          <a:off x="20167111" y="1294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136099</xdr:rowOff>
    </xdr:from>
    <xdr:to>
      <xdr:col>28</xdr:col>
      <xdr:colOff>365125</xdr:colOff>
      <xdr:row>77</xdr:row>
      <xdr:rowOff>66249</xdr:rowOff>
    </xdr:to>
    <xdr:sp macro="" textlink="">
      <xdr:nvSpPr>
        <xdr:cNvPr id="846" name="円/楕円 845"/>
        <xdr:cNvSpPr/>
      </xdr:nvSpPr>
      <xdr:spPr>
        <a:xfrm>
          <a:off x="19494500" y="131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82775</xdr:rowOff>
    </xdr:from>
    <xdr:ext cx="534377" cy="259045"/>
    <xdr:sp macro="" textlink="">
      <xdr:nvSpPr>
        <xdr:cNvPr id="847" name="テキスト ボックス 846"/>
        <xdr:cNvSpPr txBox="1"/>
      </xdr:nvSpPr>
      <xdr:spPr>
        <a:xfrm>
          <a:off x="19278111" y="1294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136593</xdr:rowOff>
    </xdr:from>
    <xdr:to>
      <xdr:col>27</xdr:col>
      <xdr:colOff>161925</xdr:colOff>
      <xdr:row>77</xdr:row>
      <xdr:rowOff>66743</xdr:rowOff>
    </xdr:to>
    <xdr:sp macro="" textlink="">
      <xdr:nvSpPr>
        <xdr:cNvPr id="848" name="円/楕円 847"/>
        <xdr:cNvSpPr/>
      </xdr:nvSpPr>
      <xdr:spPr>
        <a:xfrm>
          <a:off x="18605500" y="1316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83270</xdr:rowOff>
    </xdr:from>
    <xdr:ext cx="534377" cy="259045"/>
    <xdr:sp macro="" textlink="">
      <xdr:nvSpPr>
        <xdr:cNvPr id="849" name="テキスト ボックス 848"/>
        <xdr:cNvSpPr txBox="1"/>
      </xdr:nvSpPr>
      <xdr:spPr>
        <a:xfrm>
          <a:off x="18389111" y="1294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420,720</a:t>
          </a:r>
          <a:r>
            <a:rPr kumimoji="1" lang="ja-JP" altLang="en-US" sz="1300">
              <a:latin typeface="ＭＳ Ｐゴシック"/>
            </a:rPr>
            <a:t>円となっている。主な構成項目である人件費は、住民一人当たり</a:t>
          </a:r>
          <a:r>
            <a:rPr kumimoji="1" lang="en-US" altLang="ja-JP" sz="1300">
              <a:latin typeface="ＭＳ Ｐゴシック"/>
            </a:rPr>
            <a:t>89,915</a:t>
          </a:r>
          <a:r>
            <a:rPr kumimoji="1" lang="ja-JP" altLang="en-US" sz="1300">
              <a:latin typeface="ＭＳ Ｐゴシック"/>
            </a:rPr>
            <a:t>円となっており、前年度と比較して</a:t>
          </a:r>
          <a:r>
            <a:rPr kumimoji="1" lang="en-US" altLang="ja-JP" sz="1300">
              <a:latin typeface="ＭＳ Ｐゴシック"/>
            </a:rPr>
            <a:t>1,501</a:t>
          </a:r>
          <a:r>
            <a:rPr kumimoji="1" lang="ja-JP" altLang="en-US" sz="1300">
              <a:latin typeface="ＭＳ Ｐゴシック"/>
            </a:rPr>
            <a:t>円減少したものの、類似団体平均より高い状況となっている。主な要因としては、清掃や調理業務などに直営部分があり、職員数が類似団体に比べ多いことなどが挙げられる。</a:t>
          </a:r>
        </a:p>
        <a:p>
          <a:endParaRPr kumimoji="1" lang="ja-JP" altLang="en-US" sz="1300">
            <a:latin typeface="ＭＳ Ｐゴシック"/>
          </a:endParaRPr>
        </a:p>
        <a:p>
          <a:r>
            <a:rPr kumimoji="1" lang="ja-JP" altLang="en-US" sz="1300">
              <a:latin typeface="ＭＳ Ｐゴシック"/>
            </a:rPr>
            <a:t>・普通建設事業費は住民一人当たり</a:t>
          </a:r>
          <a:r>
            <a:rPr kumimoji="1" lang="en-US" altLang="ja-JP" sz="1300">
              <a:latin typeface="ＭＳ Ｐゴシック"/>
            </a:rPr>
            <a:t>53,392</a:t>
          </a:r>
          <a:r>
            <a:rPr kumimoji="1" lang="ja-JP" altLang="en-US" sz="1300">
              <a:latin typeface="ＭＳ Ｐゴシック"/>
            </a:rPr>
            <a:t>円となっており、前年度と比較して</a:t>
          </a:r>
          <a:r>
            <a:rPr kumimoji="1" lang="en-US" altLang="ja-JP" sz="1300">
              <a:latin typeface="ＭＳ Ｐゴシック"/>
            </a:rPr>
            <a:t>21,859</a:t>
          </a:r>
          <a:r>
            <a:rPr kumimoji="1" lang="ja-JP" altLang="en-US" sz="1300">
              <a:latin typeface="ＭＳ Ｐゴシック"/>
            </a:rPr>
            <a:t>円増加し、類似団体平均より高い状況となっている。主な要因としては子育て支援施設（まろっ子ひろば）や同報系防災行政無線、消防救急デジタル無線施設の整備のため、事業量が増加したことなどが挙げられる。今後はすべての投資的経費について厳しい取捨選択を行う中で、公共施設の耐震化、高潮等防災対策など安全確保のため真に必要な事業を優先的・計画的に実施していくとともに、将来に過大な負担を残さないよう地方債の発行を極力抑制する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香川県坂出市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54,798
54,274
92.49
24,039,796
23,054,605
844,545
13,617,308
21,937,387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97.5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68453</xdr:rowOff>
    </xdr:from>
    <xdr:to>
      <xdr:col>6</xdr:col>
      <xdr:colOff>510540</xdr:colOff>
      <xdr:row>38</xdr:row>
      <xdr:rowOff>18542</xdr:rowOff>
    </xdr:to>
    <xdr:cxnSp macro="">
      <xdr:nvCxnSpPr>
        <xdr:cNvPr id="56" name="直線コネクタ 55"/>
        <xdr:cNvCxnSpPr/>
      </xdr:nvCxnSpPr>
      <xdr:spPr>
        <a:xfrm flipV="1">
          <a:off x="4633595" y="5554853"/>
          <a:ext cx="1270" cy="97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22369</xdr:rowOff>
    </xdr:from>
    <xdr:ext cx="469744" cy="259045"/>
    <xdr:sp macro="" textlink="">
      <xdr:nvSpPr>
        <xdr:cNvPr id="57" name="議会費最小値テキスト"/>
        <xdr:cNvSpPr txBox="1"/>
      </xdr:nvSpPr>
      <xdr:spPr>
        <a:xfrm>
          <a:off x="4686300" y="65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38</xdr:row>
      <xdr:rowOff>18542</xdr:rowOff>
    </xdr:from>
    <xdr:to>
      <xdr:col>6</xdr:col>
      <xdr:colOff>600075</xdr:colOff>
      <xdr:row>38</xdr:row>
      <xdr:rowOff>18542</xdr:rowOff>
    </xdr:to>
    <xdr:cxnSp macro="">
      <xdr:nvCxnSpPr>
        <xdr:cNvPr id="58" name="直線コネクタ 57"/>
        <xdr:cNvCxnSpPr/>
      </xdr:nvCxnSpPr>
      <xdr:spPr>
        <a:xfrm>
          <a:off x="4546600" y="653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15130</xdr:rowOff>
    </xdr:from>
    <xdr:ext cx="469744" cy="259045"/>
    <xdr:sp macro="" textlink="">
      <xdr:nvSpPr>
        <xdr:cNvPr id="59" name="議会費最大値テキスト"/>
        <xdr:cNvSpPr txBox="1"/>
      </xdr:nvSpPr>
      <xdr:spPr>
        <a:xfrm>
          <a:off x="4686300" y="533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32</xdr:row>
      <xdr:rowOff>68453</xdr:rowOff>
    </xdr:from>
    <xdr:to>
      <xdr:col>6</xdr:col>
      <xdr:colOff>600075</xdr:colOff>
      <xdr:row>32</xdr:row>
      <xdr:rowOff>68453</xdr:rowOff>
    </xdr:to>
    <xdr:cxnSp macro="">
      <xdr:nvCxnSpPr>
        <xdr:cNvPr id="60" name="直線コネクタ 59"/>
        <xdr:cNvCxnSpPr/>
      </xdr:nvCxnSpPr>
      <xdr:spPr>
        <a:xfrm>
          <a:off x="4546600" y="555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79502</xdr:rowOff>
    </xdr:from>
    <xdr:to>
      <xdr:col>6</xdr:col>
      <xdr:colOff>511175</xdr:colOff>
      <xdr:row>32</xdr:row>
      <xdr:rowOff>135128</xdr:rowOff>
    </xdr:to>
    <xdr:cxnSp macro="">
      <xdr:nvCxnSpPr>
        <xdr:cNvPr id="61" name="直線コネクタ 60"/>
        <xdr:cNvCxnSpPr/>
      </xdr:nvCxnSpPr>
      <xdr:spPr>
        <a:xfrm flipV="1">
          <a:off x="3797300" y="5565902"/>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27703</xdr:rowOff>
    </xdr:from>
    <xdr:ext cx="469744" cy="259045"/>
    <xdr:sp macro="" textlink="">
      <xdr:nvSpPr>
        <xdr:cNvPr id="62" name="議会費平均値テキスト"/>
        <xdr:cNvSpPr txBox="1"/>
      </xdr:nvSpPr>
      <xdr:spPr>
        <a:xfrm>
          <a:off x="4686300" y="6028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49276</xdr:rowOff>
    </xdr:from>
    <xdr:to>
      <xdr:col>6</xdr:col>
      <xdr:colOff>561975</xdr:colOff>
      <xdr:row>35</xdr:row>
      <xdr:rowOff>150876</xdr:rowOff>
    </xdr:to>
    <xdr:sp macro="" textlink="">
      <xdr:nvSpPr>
        <xdr:cNvPr id="63" name="フローチャート : 判断 62"/>
        <xdr:cNvSpPr/>
      </xdr:nvSpPr>
      <xdr:spPr>
        <a:xfrm>
          <a:off x="4584700" y="60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135128</xdr:rowOff>
    </xdr:from>
    <xdr:to>
      <xdr:col>5</xdr:col>
      <xdr:colOff>358775</xdr:colOff>
      <xdr:row>32</xdr:row>
      <xdr:rowOff>148463</xdr:rowOff>
    </xdr:to>
    <xdr:cxnSp macro="">
      <xdr:nvCxnSpPr>
        <xdr:cNvPr id="64" name="直線コネクタ 63"/>
        <xdr:cNvCxnSpPr/>
      </xdr:nvCxnSpPr>
      <xdr:spPr>
        <a:xfrm flipV="1">
          <a:off x="2908300" y="562152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146194</xdr:rowOff>
    </xdr:from>
    <xdr:ext cx="469744" cy="259045"/>
    <xdr:sp macro="" textlink="">
      <xdr:nvSpPr>
        <xdr:cNvPr id="66" name="テキスト ボックス 65"/>
        <xdr:cNvSpPr txBox="1"/>
      </xdr:nvSpPr>
      <xdr:spPr>
        <a:xfrm>
          <a:off x="3562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102743</xdr:rowOff>
    </xdr:from>
    <xdr:to>
      <xdr:col>4</xdr:col>
      <xdr:colOff>155575</xdr:colOff>
      <xdr:row>32</xdr:row>
      <xdr:rowOff>148463</xdr:rowOff>
    </xdr:to>
    <xdr:cxnSp macro="">
      <xdr:nvCxnSpPr>
        <xdr:cNvPr id="67" name="直線コネクタ 66"/>
        <xdr:cNvCxnSpPr/>
      </xdr:nvCxnSpPr>
      <xdr:spPr>
        <a:xfrm>
          <a:off x="2019300" y="55891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159148</xdr:rowOff>
    </xdr:from>
    <xdr:ext cx="469744" cy="259045"/>
    <xdr:sp macro="" textlink="">
      <xdr:nvSpPr>
        <xdr:cNvPr id="69" name="テキスト ボックス 68"/>
        <xdr:cNvSpPr txBox="1"/>
      </xdr:nvSpPr>
      <xdr:spPr>
        <a:xfrm>
          <a:off x="2673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34544</xdr:rowOff>
    </xdr:from>
    <xdr:to>
      <xdr:col>2</xdr:col>
      <xdr:colOff>638175</xdr:colOff>
      <xdr:row>32</xdr:row>
      <xdr:rowOff>102743</xdr:rowOff>
    </xdr:to>
    <xdr:cxnSp macro="">
      <xdr:nvCxnSpPr>
        <xdr:cNvPr id="70" name="直線コネクタ 69"/>
        <xdr:cNvCxnSpPr/>
      </xdr:nvCxnSpPr>
      <xdr:spPr>
        <a:xfrm>
          <a:off x="1130300" y="5349494"/>
          <a:ext cx="889000" cy="2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103141</xdr:rowOff>
    </xdr:from>
    <xdr:ext cx="469744" cy="259045"/>
    <xdr:sp macro="" textlink="">
      <xdr:nvSpPr>
        <xdr:cNvPr id="72" name="テキスト ボックス 71"/>
        <xdr:cNvSpPr txBox="1"/>
      </xdr:nvSpPr>
      <xdr:spPr>
        <a:xfrm>
          <a:off x="1784427"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72661</xdr:rowOff>
    </xdr:from>
    <xdr:ext cx="469744" cy="259045"/>
    <xdr:sp macro="" textlink="">
      <xdr:nvSpPr>
        <xdr:cNvPr id="74" name="テキスト ボックス 73"/>
        <xdr:cNvSpPr txBox="1"/>
      </xdr:nvSpPr>
      <xdr:spPr>
        <a:xfrm>
          <a:off x="895427" y="59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28702</xdr:rowOff>
    </xdr:from>
    <xdr:to>
      <xdr:col>6</xdr:col>
      <xdr:colOff>561975</xdr:colOff>
      <xdr:row>32</xdr:row>
      <xdr:rowOff>130302</xdr:rowOff>
    </xdr:to>
    <xdr:sp macro="" textlink="">
      <xdr:nvSpPr>
        <xdr:cNvPr id="80" name="円/楕円 79"/>
        <xdr:cNvSpPr/>
      </xdr:nvSpPr>
      <xdr:spPr>
        <a:xfrm>
          <a:off x="4584700" y="55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142130</xdr:rowOff>
    </xdr:from>
    <xdr:ext cx="469744" cy="259045"/>
    <xdr:sp macro="" textlink="">
      <xdr:nvSpPr>
        <xdr:cNvPr id="81" name="議会費該当値テキスト"/>
        <xdr:cNvSpPr txBox="1"/>
      </xdr:nvSpPr>
      <xdr:spPr>
        <a:xfrm>
          <a:off x="4686300" y="545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84328</xdr:rowOff>
    </xdr:from>
    <xdr:to>
      <xdr:col>5</xdr:col>
      <xdr:colOff>409575</xdr:colOff>
      <xdr:row>33</xdr:row>
      <xdr:rowOff>14478</xdr:rowOff>
    </xdr:to>
    <xdr:sp macro="" textlink="">
      <xdr:nvSpPr>
        <xdr:cNvPr id="82" name="円/楕円 81"/>
        <xdr:cNvSpPr/>
      </xdr:nvSpPr>
      <xdr:spPr>
        <a:xfrm>
          <a:off x="3746500" y="55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31005</xdr:rowOff>
    </xdr:from>
    <xdr:ext cx="469744" cy="259045"/>
    <xdr:sp macro="" textlink="">
      <xdr:nvSpPr>
        <xdr:cNvPr id="83" name="テキスト ボックス 82"/>
        <xdr:cNvSpPr txBox="1"/>
      </xdr:nvSpPr>
      <xdr:spPr>
        <a:xfrm>
          <a:off x="3562427" y="534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97663</xdr:rowOff>
    </xdr:from>
    <xdr:to>
      <xdr:col>4</xdr:col>
      <xdr:colOff>206375</xdr:colOff>
      <xdr:row>33</xdr:row>
      <xdr:rowOff>27813</xdr:rowOff>
    </xdr:to>
    <xdr:sp macro="" textlink="">
      <xdr:nvSpPr>
        <xdr:cNvPr id="84" name="円/楕円 83"/>
        <xdr:cNvSpPr/>
      </xdr:nvSpPr>
      <xdr:spPr>
        <a:xfrm>
          <a:off x="2857500" y="558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44340</xdr:rowOff>
    </xdr:from>
    <xdr:ext cx="469744" cy="259045"/>
    <xdr:sp macro="" textlink="">
      <xdr:nvSpPr>
        <xdr:cNvPr id="85" name="テキスト ボックス 84"/>
        <xdr:cNvSpPr txBox="1"/>
      </xdr:nvSpPr>
      <xdr:spPr>
        <a:xfrm>
          <a:off x="2673427" y="5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51943</xdr:rowOff>
    </xdr:from>
    <xdr:to>
      <xdr:col>3</xdr:col>
      <xdr:colOff>3175</xdr:colOff>
      <xdr:row>32</xdr:row>
      <xdr:rowOff>153543</xdr:rowOff>
    </xdr:to>
    <xdr:sp macro="" textlink="">
      <xdr:nvSpPr>
        <xdr:cNvPr id="86" name="円/楕円 85"/>
        <xdr:cNvSpPr/>
      </xdr:nvSpPr>
      <xdr:spPr>
        <a:xfrm>
          <a:off x="1968500" y="55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170070</xdr:rowOff>
    </xdr:from>
    <xdr:ext cx="469744" cy="259045"/>
    <xdr:sp macro="" textlink="">
      <xdr:nvSpPr>
        <xdr:cNvPr id="87" name="テキスト ボックス 86"/>
        <xdr:cNvSpPr txBox="1"/>
      </xdr:nvSpPr>
      <xdr:spPr>
        <a:xfrm>
          <a:off x="1784427" y="53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155194</xdr:rowOff>
    </xdr:from>
    <xdr:to>
      <xdr:col>1</xdr:col>
      <xdr:colOff>485775</xdr:colOff>
      <xdr:row>31</xdr:row>
      <xdr:rowOff>85344</xdr:rowOff>
    </xdr:to>
    <xdr:sp macro="" textlink="">
      <xdr:nvSpPr>
        <xdr:cNvPr id="88" name="円/楕円 87"/>
        <xdr:cNvSpPr/>
      </xdr:nvSpPr>
      <xdr:spPr>
        <a:xfrm>
          <a:off x="1079500" y="52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101871</xdr:rowOff>
    </xdr:from>
    <xdr:ext cx="469744" cy="259045"/>
    <xdr:sp macro="" textlink="">
      <xdr:nvSpPr>
        <xdr:cNvPr id="89" name="テキスト ボックス 88"/>
        <xdr:cNvSpPr txBox="1"/>
      </xdr:nvSpPr>
      <xdr:spPr>
        <a:xfrm>
          <a:off x="895427" y="50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11" name="直線コネクタ 110"/>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2"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3" name="直線コネクタ 112"/>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4"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5" name="直線コネクタ 114"/>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39994</xdr:rowOff>
    </xdr:from>
    <xdr:to>
      <xdr:col>6</xdr:col>
      <xdr:colOff>511175</xdr:colOff>
      <xdr:row>57</xdr:row>
      <xdr:rowOff>54158</xdr:rowOff>
    </xdr:to>
    <xdr:cxnSp macro="">
      <xdr:nvCxnSpPr>
        <xdr:cNvPr id="116" name="直線コネクタ 115"/>
        <xdr:cNvCxnSpPr/>
      </xdr:nvCxnSpPr>
      <xdr:spPr>
        <a:xfrm flipV="1">
          <a:off x="3797300" y="9812644"/>
          <a:ext cx="838200" cy="1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169671</xdr:rowOff>
    </xdr:from>
    <xdr:ext cx="534377" cy="259045"/>
    <xdr:sp macro="" textlink="">
      <xdr:nvSpPr>
        <xdr:cNvPr id="117" name="総務費平均値テキスト"/>
        <xdr:cNvSpPr txBox="1"/>
      </xdr:nvSpPr>
      <xdr:spPr>
        <a:xfrm>
          <a:off x="4686300" y="977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8" name="フローチャート : 判断 117"/>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150865</xdr:rowOff>
    </xdr:from>
    <xdr:to>
      <xdr:col>5</xdr:col>
      <xdr:colOff>358775</xdr:colOff>
      <xdr:row>57</xdr:row>
      <xdr:rowOff>54158</xdr:rowOff>
    </xdr:to>
    <xdr:cxnSp macro="">
      <xdr:nvCxnSpPr>
        <xdr:cNvPr id="119" name="直線コネクタ 118"/>
        <xdr:cNvCxnSpPr/>
      </xdr:nvCxnSpPr>
      <xdr:spPr>
        <a:xfrm>
          <a:off x="2908300" y="9752065"/>
          <a:ext cx="889000" cy="7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20" name="フローチャート : 判断 119"/>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21" name="テキスト ボックス 120"/>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150865</xdr:rowOff>
    </xdr:from>
    <xdr:to>
      <xdr:col>4</xdr:col>
      <xdr:colOff>155575</xdr:colOff>
      <xdr:row>56</xdr:row>
      <xdr:rowOff>165317</xdr:rowOff>
    </xdr:to>
    <xdr:cxnSp macro="">
      <xdr:nvCxnSpPr>
        <xdr:cNvPr id="122" name="直線コネクタ 121"/>
        <xdr:cNvCxnSpPr/>
      </xdr:nvCxnSpPr>
      <xdr:spPr>
        <a:xfrm flipV="1">
          <a:off x="2019300" y="9752065"/>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3" name="フローチャート : 判断 122"/>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61937</xdr:rowOff>
    </xdr:from>
    <xdr:ext cx="534377" cy="259045"/>
    <xdr:sp macro="" textlink="">
      <xdr:nvSpPr>
        <xdr:cNvPr id="124" name="テキスト ボックス 123"/>
        <xdr:cNvSpPr txBox="1"/>
      </xdr:nvSpPr>
      <xdr:spPr>
        <a:xfrm>
          <a:off x="2641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158930</xdr:rowOff>
    </xdr:from>
    <xdr:to>
      <xdr:col>2</xdr:col>
      <xdr:colOff>638175</xdr:colOff>
      <xdr:row>56</xdr:row>
      <xdr:rowOff>165317</xdr:rowOff>
    </xdr:to>
    <xdr:cxnSp macro="">
      <xdr:nvCxnSpPr>
        <xdr:cNvPr id="125" name="直線コネクタ 124"/>
        <xdr:cNvCxnSpPr/>
      </xdr:nvCxnSpPr>
      <xdr:spPr>
        <a:xfrm>
          <a:off x="1130300" y="9760130"/>
          <a:ext cx="8890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6" name="フローチャート : 判断 125"/>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39853</xdr:rowOff>
    </xdr:from>
    <xdr:ext cx="534377" cy="259045"/>
    <xdr:sp macro="" textlink="">
      <xdr:nvSpPr>
        <xdr:cNvPr id="127" name="テキスト ボックス 126"/>
        <xdr:cNvSpPr txBox="1"/>
      </xdr:nvSpPr>
      <xdr:spPr>
        <a:xfrm>
          <a:off x="1752111" y="98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8" name="フローチャート : 判断 127"/>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100291</xdr:rowOff>
    </xdr:from>
    <xdr:ext cx="534377" cy="259045"/>
    <xdr:sp macro="" textlink="">
      <xdr:nvSpPr>
        <xdr:cNvPr id="129" name="テキスト ボックス 128"/>
        <xdr:cNvSpPr txBox="1"/>
      </xdr:nvSpPr>
      <xdr:spPr>
        <a:xfrm>
          <a:off x="863111" y="987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160644</xdr:rowOff>
    </xdr:from>
    <xdr:to>
      <xdr:col>6</xdr:col>
      <xdr:colOff>561975</xdr:colOff>
      <xdr:row>57</xdr:row>
      <xdr:rowOff>90794</xdr:rowOff>
    </xdr:to>
    <xdr:sp macro="" textlink="">
      <xdr:nvSpPr>
        <xdr:cNvPr id="135" name="円/楕円 134"/>
        <xdr:cNvSpPr/>
      </xdr:nvSpPr>
      <xdr:spPr>
        <a:xfrm>
          <a:off x="4584700" y="976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120021</xdr:rowOff>
    </xdr:from>
    <xdr:ext cx="534377" cy="259045"/>
    <xdr:sp macro="" textlink="">
      <xdr:nvSpPr>
        <xdr:cNvPr id="136" name="総務費該当値テキスト"/>
        <xdr:cNvSpPr txBox="1"/>
      </xdr:nvSpPr>
      <xdr:spPr>
        <a:xfrm>
          <a:off x="4686300" y="954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59,308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3358</xdr:rowOff>
    </xdr:from>
    <xdr:to>
      <xdr:col>5</xdr:col>
      <xdr:colOff>409575</xdr:colOff>
      <xdr:row>57</xdr:row>
      <xdr:rowOff>104958</xdr:rowOff>
    </xdr:to>
    <xdr:sp macro="" textlink="">
      <xdr:nvSpPr>
        <xdr:cNvPr id="137" name="円/楕円 136"/>
        <xdr:cNvSpPr/>
      </xdr:nvSpPr>
      <xdr:spPr>
        <a:xfrm>
          <a:off x="3746500" y="977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96085</xdr:rowOff>
    </xdr:from>
    <xdr:ext cx="534377" cy="259045"/>
    <xdr:sp macro="" textlink="">
      <xdr:nvSpPr>
        <xdr:cNvPr id="138" name="テキスト ボックス 137"/>
        <xdr:cNvSpPr txBox="1"/>
      </xdr:nvSpPr>
      <xdr:spPr>
        <a:xfrm>
          <a:off x="3530111" y="98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100065</xdr:rowOff>
    </xdr:from>
    <xdr:to>
      <xdr:col>4</xdr:col>
      <xdr:colOff>206375</xdr:colOff>
      <xdr:row>57</xdr:row>
      <xdr:rowOff>30215</xdr:rowOff>
    </xdr:to>
    <xdr:sp macro="" textlink="">
      <xdr:nvSpPr>
        <xdr:cNvPr id="139" name="円/楕円 138"/>
        <xdr:cNvSpPr/>
      </xdr:nvSpPr>
      <xdr:spPr>
        <a:xfrm>
          <a:off x="2857500" y="970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46742</xdr:rowOff>
    </xdr:from>
    <xdr:ext cx="534377" cy="259045"/>
    <xdr:sp macro="" textlink="">
      <xdr:nvSpPr>
        <xdr:cNvPr id="140" name="テキスト ボックス 139"/>
        <xdr:cNvSpPr txBox="1"/>
      </xdr:nvSpPr>
      <xdr:spPr>
        <a:xfrm>
          <a:off x="2641111" y="947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72,558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114517</xdr:rowOff>
    </xdr:from>
    <xdr:to>
      <xdr:col>3</xdr:col>
      <xdr:colOff>3175</xdr:colOff>
      <xdr:row>57</xdr:row>
      <xdr:rowOff>44667</xdr:rowOff>
    </xdr:to>
    <xdr:sp macro="" textlink="">
      <xdr:nvSpPr>
        <xdr:cNvPr id="141" name="円/楕円 140"/>
        <xdr:cNvSpPr/>
      </xdr:nvSpPr>
      <xdr:spPr>
        <a:xfrm>
          <a:off x="1968500" y="97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61194</xdr:rowOff>
    </xdr:from>
    <xdr:ext cx="534377" cy="259045"/>
    <xdr:sp macro="" textlink="">
      <xdr:nvSpPr>
        <xdr:cNvPr id="142" name="テキスト ボックス 141"/>
        <xdr:cNvSpPr txBox="1"/>
      </xdr:nvSpPr>
      <xdr:spPr>
        <a:xfrm>
          <a:off x="1752111" y="949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69,397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108130</xdr:rowOff>
    </xdr:from>
    <xdr:to>
      <xdr:col>1</xdr:col>
      <xdr:colOff>485775</xdr:colOff>
      <xdr:row>57</xdr:row>
      <xdr:rowOff>38280</xdr:rowOff>
    </xdr:to>
    <xdr:sp macro="" textlink="">
      <xdr:nvSpPr>
        <xdr:cNvPr id="143" name="円/楕円 142"/>
        <xdr:cNvSpPr/>
      </xdr:nvSpPr>
      <xdr:spPr>
        <a:xfrm>
          <a:off x="1079500" y="97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54807</xdr:rowOff>
    </xdr:from>
    <xdr:ext cx="534377" cy="259045"/>
    <xdr:sp macro="" textlink="">
      <xdr:nvSpPr>
        <xdr:cNvPr id="144" name="テキスト ボックス 143"/>
        <xdr:cNvSpPr txBox="1"/>
      </xdr:nvSpPr>
      <xdr:spPr>
        <a:xfrm>
          <a:off x="863111" y="948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9" name="直線コネクタ 168"/>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70"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71" name="直線コネクタ 170"/>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2"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3" name="直線コネクタ 172"/>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24650</xdr:rowOff>
    </xdr:from>
    <xdr:to>
      <xdr:col>6</xdr:col>
      <xdr:colOff>511175</xdr:colOff>
      <xdr:row>74</xdr:row>
      <xdr:rowOff>162687</xdr:rowOff>
    </xdr:to>
    <xdr:cxnSp macro="">
      <xdr:nvCxnSpPr>
        <xdr:cNvPr id="174" name="直線コネクタ 173"/>
        <xdr:cNvCxnSpPr/>
      </xdr:nvCxnSpPr>
      <xdr:spPr>
        <a:xfrm flipV="1">
          <a:off x="3797300" y="12711950"/>
          <a:ext cx="838200" cy="13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5"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6" name="フローチャート : 判断 175"/>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162687</xdr:rowOff>
    </xdr:from>
    <xdr:to>
      <xdr:col>5</xdr:col>
      <xdr:colOff>358775</xdr:colOff>
      <xdr:row>75</xdr:row>
      <xdr:rowOff>110351</xdr:rowOff>
    </xdr:to>
    <xdr:cxnSp macro="">
      <xdr:nvCxnSpPr>
        <xdr:cNvPr id="177" name="直線コネクタ 176"/>
        <xdr:cNvCxnSpPr/>
      </xdr:nvCxnSpPr>
      <xdr:spPr>
        <a:xfrm flipV="1">
          <a:off x="2908300" y="12849987"/>
          <a:ext cx="889000" cy="11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8" name="フローチャート : 判断 177"/>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9" name="テキスト ボックス 178"/>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106845</xdr:rowOff>
    </xdr:from>
    <xdr:to>
      <xdr:col>4</xdr:col>
      <xdr:colOff>155575</xdr:colOff>
      <xdr:row>75</xdr:row>
      <xdr:rowOff>110351</xdr:rowOff>
    </xdr:to>
    <xdr:cxnSp macro="">
      <xdr:nvCxnSpPr>
        <xdr:cNvPr id="180" name="直線コネクタ 179"/>
        <xdr:cNvCxnSpPr/>
      </xdr:nvCxnSpPr>
      <xdr:spPr>
        <a:xfrm>
          <a:off x="2019300" y="12965595"/>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81" name="フローチャート : 判断 180"/>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167340</xdr:rowOff>
    </xdr:from>
    <xdr:ext cx="599010" cy="259045"/>
    <xdr:sp macro="" textlink="">
      <xdr:nvSpPr>
        <xdr:cNvPr id="182" name="テキスト ボックス 181"/>
        <xdr:cNvSpPr txBox="1"/>
      </xdr:nvSpPr>
      <xdr:spPr>
        <a:xfrm>
          <a:off x="2608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106845</xdr:rowOff>
    </xdr:from>
    <xdr:to>
      <xdr:col>2</xdr:col>
      <xdr:colOff>638175</xdr:colOff>
      <xdr:row>75</xdr:row>
      <xdr:rowOff>137744</xdr:rowOff>
    </xdr:to>
    <xdr:cxnSp macro="">
      <xdr:nvCxnSpPr>
        <xdr:cNvPr id="183" name="直線コネクタ 182"/>
        <xdr:cNvCxnSpPr/>
      </xdr:nvCxnSpPr>
      <xdr:spPr>
        <a:xfrm flipV="1">
          <a:off x="1130300" y="12965595"/>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4" name="フローチャート : 判断 183"/>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66463</xdr:rowOff>
    </xdr:from>
    <xdr:ext cx="599010" cy="259045"/>
    <xdr:sp macro="" textlink="">
      <xdr:nvSpPr>
        <xdr:cNvPr id="185" name="テキスト ボックス 184"/>
        <xdr:cNvSpPr txBox="1"/>
      </xdr:nvSpPr>
      <xdr:spPr>
        <a:xfrm>
          <a:off x="1719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6" name="フローチャート : 判断 185"/>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82199</xdr:rowOff>
    </xdr:from>
    <xdr:ext cx="599010" cy="259045"/>
    <xdr:sp macro="" textlink="">
      <xdr:nvSpPr>
        <xdr:cNvPr id="187" name="テキスト ボックス 186"/>
        <xdr:cNvSpPr txBox="1"/>
      </xdr:nvSpPr>
      <xdr:spPr>
        <a:xfrm>
          <a:off x="830794" y="131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145300</xdr:rowOff>
    </xdr:from>
    <xdr:to>
      <xdr:col>6</xdr:col>
      <xdr:colOff>561975</xdr:colOff>
      <xdr:row>74</xdr:row>
      <xdr:rowOff>75450</xdr:rowOff>
    </xdr:to>
    <xdr:sp macro="" textlink="">
      <xdr:nvSpPr>
        <xdr:cNvPr id="193" name="円/楕円 192"/>
        <xdr:cNvSpPr/>
      </xdr:nvSpPr>
      <xdr:spPr>
        <a:xfrm>
          <a:off x="4584700" y="12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168177</xdr:rowOff>
    </xdr:from>
    <xdr:ext cx="599010" cy="259045"/>
    <xdr:sp macro="" textlink="">
      <xdr:nvSpPr>
        <xdr:cNvPr id="194" name="民生費該当値テキスト"/>
        <xdr:cNvSpPr txBox="1"/>
      </xdr:nvSpPr>
      <xdr:spPr>
        <a:xfrm>
          <a:off x="4686300" y="1251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159,059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111887</xdr:rowOff>
    </xdr:from>
    <xdr:to>
      <xdr:col>5</xdr:col>
      <xdr:colOff>409575</xdr:colOff>
      <xdr:row>75</xdr:row>
      <xdr:rowOff>42037</xdr:rowOff>
    </xdr:to>
    <xdr:sp macro="" textlink="">
      <xdr:nvSpPr>
        <xdr:cNvPr id="195" name="円/楕円 194"/>
        <xdr:cNvSpPr/>
      </xdr:nvSpPr>
      <xdr:spPr>
        <a:xfrm>
          <a:off x="3746500" y="127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58564</xdr:rowOff>
    </xdr:from>
    <xdr:ext cx="599010" cy="259045"/>
    <xdr:sp macro="" textlink="">
      <xdr:nvSpPr>
        <xdr:cNvPr id="196" name="テキスト ボックス 195"/>
        <xdr:cNvSpPr txBox="1"/>
      </xdr:nvSpPr>
      <xdr:spPr>
        <a:xfrm>
          <a:off x="3497794" y="1257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148,190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59551</xdr:rowOff>
    </xdr:from>
    <xdr:to>
      <xdr:col>4</xdr:col>
      <xdr:colOff>206375</xdr:colOff>
      <xdr:row>75</xdr:row>
      <xdr:rowOff>161150</xdr:rowOff>
    </xdr:to>
    <xdr:sp macro="" textlink="">
      <xdr:nvSpPr>
        <xdr:cNvPr id="197" name="円/楕円 196"/>
        <xdr:cNvSpPr/>
      </xdr:nvSpPr>
      <xdr:spPr>
        <a:xfrm>
          <a:off x="2857500" y="129183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6228</xdr:rowOff>
    </xdr:from>
    <xdr:ext cx="599010" cy="259045"/>
    <xdr:sp macro="" textlink="">
      <xdr:nvSpPr>
        <xdr:cNvPr id="198" name="テキスト ボックス 197"/>
        <xdr:cNvSpPr txBox="1"/>
      </xdr:nvSpPr>
      <xdr:spPr>
        <a:xfrm>
          <a:off x="2608794" y="1269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138,811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56045</xdr:rowOff>
    </xdr:from>
    <xdr:to>
      <xdr:col>3</xdr:col>
      <xdr:colOff>3175</xdr:colOff>
      <xdr:row>75</xdr:row>
      <xdr:rowOff>157646</xdr:rowOff>
    </xdr:to>
    <xdr:sp macro="" textlink="">
      <xdr:nvSpPr>
        <xdr:cNvPr id="199" name="円/楕円 198"/>
        <xdr:cNvSpPr/>
      </xdr:nvSpPr>
      <xdr:spPr>
        <a:xfrm>
          <a:off x="1968500" y="12914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2722</xdr:rowOff>
    </xdr:from>
    <xdr:ext cx="599010" cy="259045"/>
    <xdr:sp macro="" textlink="">
      <xdr:nvSpPr>
        <xdr:cNvPr id="200" name="テキスト ボックス 199"/>
        <xdr:cNvSpPr txBox="1"/>
      </xdr:nvSpPr>
      <xdr:spPr>
        <a:xfrm>
          <a:off x="1719794" y="1269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139,087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86944</xdr:rowOff>
    </xdr:from>
    <xdr:to>
      <xdr:col>1</xdr:col>
      <xdr:colOff>485775</xdr:colOff>
      <xdr:row>76</xdr:row>
      <xdr:rowOff>17094</xdr:rowOff>
    </xdr:to>
    <xdr:sp macro="" textlink="">
      <xdr:nvSpPr>
        <xdr:cNvPr id="201" name="円/楕円 200"/>
        <xdr:cNvSpPr/>
      </xdr:nvSpPr>
      <xdr:spPr>
        <a:xfrm>
          <a:off x="1079500" y="129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33621</xdr:rowOff>
    </xdr:from>
    <xdr:ext cx="599010" cy="259045"/>
    <xdr:sp macro="" textlink="">
      <xdr:nvSpPr>
        <xdr:cNvPr id="202" name="テキスト ボックス 201"/>
        <xdr:cNvSpPr txBox="1"/>
      </xdr:nvSpPr>
      <xdr:spPr>
        <a:xfrm>
          <a:off x="830794" y="1272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1" name="テキスト ボックス 220"/>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5" name="直線コネクタ 224"/>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6"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7" name="直線コネクタ 226"/>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8"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9" name="直線コネクタ 228"/>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40213</xdr:rowOff>
    </xdr:from>
    <xdr:to>
      <xdr:col>6</xdr:col>
      <xdr:colOff>511175</xdr:colOff>
      <xdr:row>96</xdr:row>
      <xdr:rowOff>44351</xdr:rowOff>
    </xdr:to>
    <xdr:cxnSp macro="">
      <xdr:nvCxnSpPr>
        <xdr:cNvPr id="230" name="直線コネクタ 229"/>
        <xdr:cNvCxnSpPr/>
      </xdr:nvCxnSpPr>
      <xdr:spPr>
        <a:xfrm flipV="1">
          <a:off x="3797300" y="16499413"/>
          <a:ext cx="8382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31"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2" name="フローチャート : 判断 231"/>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44351</xdr:rowOff>
    </xdr:from>
    <xdr:to>
      <xdr:col>5</xdr:col>
      <xdr:colOff>358775</xdr:colOff>
      <xdr:row>96</xdr:row>
      <xdr:rowOff>110417</xdr:rowOff>
    </xdr:to>
    <xdr:cxnSp macro="">
      <xdr:nvCxnSpPr>
        <xdr:cNvPr id="233" name="直線コネクタ 232"/>
        <xdr:cNvCxnSpPr/>
      </xdr:nvCxnSpPr>
      <xdr:spPr>
        <a:xfrm flipV="1">
          <a:off x="2908300" y="16503551"/>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4" name="フローチャート : 判断 233"/>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141553</xdr:rowOff>
    </xdr:from>
    <xdr:ext cx="534377" cy="259045"/>
    <xdr:sp macro="" textlink="">
      <xdr:nvSpPr>
        <xdr:cNvPr id="235" name="テキスト ボックス 234"/>
        <xdr:cNvSpPr txBox="1"/>
      </xdr:nvSpPr>
      <xdr:spPr>
        <a:xfrm>
          <a:off x="3530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110417</xdr:rowOff>
    </xdr:from>
    <xdr:to>
      <xdr:col>4</xdr:col>
      <xdr:colOff>155575</xdr:colOff>
      <xdr:row>96</xdr:row>
      <xdr:rowOff>136751</xdr:rowOff>
    </xdr:to>
    <xdr:cxnSp macro="">
      <xdr:nvCxnSpPr>
        <xdr:cNvPr id="236" name="直線コネクタ 235"/>
        <xdr:cNvCxnSpPr/>
      </xdr:nvCxnSpPr>
      <xdr:spPr>
        <a:xfrm flipV="1">
          <a:off x="2019300" y="16569617"/>
          <a:ext cx="88900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7" name="フローチャート : 判断 236"/>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8" name="テキスト ボックス 237"/>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125276</xdr:rowOff>
    </xdr:from>
    <xdr:to>
      <xdr:col>2</xdr:col>
      <xdr:colOff>638175</xdr:colOff>
      <xdr:row>96</xdr:row>
      <xdr:rowOff>136751</xdr:rowOff>
    </xdr:to>
    <xdr:cxnSp macro="">
      <xdr:nvCxnSpPr>
        <xdr:cNvPr id="239" name="直線コネクタ 238"/>
        <xdr:cNvCxnSpPr/>
      </xdr:nvCxnSpPr>
      <xdr:spPr>
        <a:xfrm>
          <a:off x="1130300" y="16584476"/>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40" name="フローチャート : 判断 239"/>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41" name="テキスト ボックス 240"/>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2" name="フローチャート : 判断 241"/>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3" name="テキスト ボックス 242"/>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160863</xdr:rowOff>
    </xdr:from>
    <xdr:to>
      <xdr:col>6</xdr:col>
      <xdr:colOff>561975</xdr:colOff>
      <xdr:row>96</xdr:row>
      <xdr:rowOff>91013</xdr:rowOff>
    </xdr:to>
    <xdr:sp macro="" textlink="">
      <xdr:nvSpPr>
        <xdr:cNvPr id="249" name="円/楕円 248"/>
        <xdr:cNvSpPr/>
      </xdr:nvSpPr>
      <xdr:spPr>
        <a:xfrm>
          <a:off x="4584700" y="164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12290</xdr:rowOff>
    </xdr:from>
    <xdr:ext cx="534377" cy="259045"/>
    <xdr:sp macro="" textlink="">
      <xdr:nvSpPr>
        <xdr:cNvPr id="250" name="衛生費該当値テキスト"/>
        <xdr:cNvSpPr txBox="1"/>
      </xdr:nvSpPr>
      <xdr:spPr>
        <a:xfrm>
          <a:off x="4686300" y="1630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39,352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165001</xdr:rowOff>
    </xdr:from>
    <xdr:to>
      <xdr:col>5</xdr:col>
      <xdr:colOff>409575</xdr:colOff>
      <xdr:row>96</xdr:row>
      <xdr:rowOff>95151</xdr:rowOff>
    </xdr:to>
    <xdr:sp macro="" textlink="">
      <xdr:nvSpPr>
        <xdr:cNvPr id="251" name="円/楕円 250"/>
        <xdr:cNvSpPr/>
      </xdr:nvSpPr>
      <xdr:spPr>
        <a:xfrm>
          <a:off x="3746500" y="164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111678</xdr:rowOff>
    </xdr:from>
    <xdr:ext cx="534377" cy="259045"/>
    <xdr:sp macro="" textlink="">
      <xdr:nvSpPr>
        <xdr:cNvPr id="252" name="テキスト ボックス 251"/>
        <xdr:cNvSpPr txBox="1"/>
      </xdr:nvSpPr>
      <xdr:spPr>
        <a:xfrm>
          <a:off x="3530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59617</xdr:rowOff>
    </xdr:from>
    <xdr:to>
      <xdr:col>4</xdr:col>
      <xdr:colOff>206375</xdr:colOff>
      <xdr:row>96</xdr:row>
      <xdr:rowOff>161217</xdr:rowOff>
    </xdr:to>
    <xdr:sp macro="" textlink="">
      <xdr:nvSpPr>
        <xdr:cNvPr id="253" name="円/楕円 252"/>
        <xdr:cNvSpPr/>
      </xdr:nvSpPr>
      <xdr:spPr>
        <a:xfrm>
          <a:off x="2857500" y="1651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152344</xdr:rowOff>
    </xdr:from>
    <xdr:ext cx="534377" cy="259045"/>
    <xdr:sp macro="" textlink="">
      <xdr:nvSpPr>
        <xdr:cNvPr id="254" name="テキスト ボックス 253"/>
        <xdr:cNvSpPr txBox="1"/>
      </xdr:nvSpPr>
      <xdr:spPr>
        <a:xfrm>
          <a:off x="2641111" y="166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85951</xdr:rowOff>
    </xdr:from>
    <xdr:to>
      <xdr:col>3</xdr:col>
      <xdr:colOff>3175</xdr:colOff>
      <xdr:row>97</xdr:row>
      <xdr:rowOff>16101</xdr:rowOff>
    </xdr:to>
    <xdr:sp macro="" textlink="">
      <xdr:nvSpPr>
        <xdr:cNvPr id="255" name="円/楕円 254"/>
        <xdr:cNvSpPr/>
      </xdr:nvSpPr>
      <xdr:spPr>
        <a:xfrm>
          <a:off x="1968500" y="1654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7228</xdr:rowOff>
    </xdr:from>
    <xdr:ext cx="534377" cy="259045"/>
    <xdr:sp macro="" textlink="">
      <xdr:nvSpPr>
        <xdr:cNvPr id="256" name="テキスト ボックス 255"/>
        <xdr:cNvSpPr txBox="1"/>
      </xdr:nvSpPr>
      <xdr:spPr>
        <a:xfrm>
          <a:off x="1752111" y="166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74476</xdr:rowOff>
    </xdr:from>
    <xdr:to>
      <xdr:col>1</xdr:col>
      <xdr:colOff>485775</xdr:colOff>
      <xdr:row>97</xdr:row>
      <xdr:rowOff>4626</xdr:rowOff>
    </xdr:to>
    <xdr:sp macro="" textlink="">
      <xdr:nvSpPr>
        <xdr:cNvPr id="257" name="円/楕円 256"/>
        <xdr:cNvSpPr/>
      </xdr:nvSpPr>
      <xdr:spPr>
        <a:xfrm>
          <a:off x="1079500" y="165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167203</xdr:rowOff>
    </xdr:from>
    <xdr:ext cx="534377" cy="259045"/>
    <xdr:sp macro="" textlink="">
      <xdr:nvSpPr>
        <xdr:cNvPr id="258" name="テキスト ボックス 257"/>
        <xdr:cNvSpPr txBox="1"/>
      </xdr:nvSpPr>
      <xdr:spPr>
        <a:xfrm>
          <a:off x="863111" y="16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2" name="直線コネクタ 281"/>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5"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6" name="直線コネクタ 285"/>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7" name="直線コネクタ 286"/>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8"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9" name="フローチャート : 判断 288"/>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0" name="直線コネクタ 289"/>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91" name="フローチャート : 判断 290"/>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2" name="テキスト ボックス 291"/>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3" name="直線コネクタ 292"/>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4" name="フローチャート : 判断 293"/>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5" name="テキスト ボックス 294"/>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6" name="直線コネクタ 295"/>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7" name="フローチャート : 判断 296"/>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8" name="テキスト ボックス 297"/>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9" name="フローチャート : 判断 298"/>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300" name="テキスト ボックス 299"/>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6" name="円/楕円 305"/>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7"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8" name="円/楕円 307"/>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9" name="テキスト ボックス 308"/>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0" name="円/楕円 309"/>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1" name="テキスト ボックス 310"/>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2" name="円/楕円 311"/>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3" name="テキスト ボックス 312"/>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4" name="円/楕円 313"/>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5" name="テキスト ボックス 314"/>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9" name="直線コネクタ 338"/>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40"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41" name="直線コネクタ 340"/>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2"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3" name="直線コネクタ 342"/>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89827</xdr:rowOff>
    </xdr:from>
    <xdr:to>
      <xdr:col>15</xdr:col>
      <xdr:colOff>180975</xdr:colOff>
      <xdr:row>58</xdr:row>
      <xdr:rowOff>109613</xdr:rowOff>
    </xdr:to>
    <xdr:cxnSp macro="">
      <xdr:nvCxnSpPr>
        <xdr:cNvPr id="344" name="直線コネクタ 343"/>
        <xdr:cNvCxnSpPr/>
      </xdr:nvCxnSpPr>
      <xdr:spPr>
        <a:xfrm flipV="1">
          <a:off x="9639300" y="10033927"/>
          <a:ext cx="8382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64940</xdr:rowOff>
    </xdr:from>
    <xdr:ext cx="469744" cy="259045"/>
    <xdr:sp macro="" textlink="">
      <xdr:nvSpPr>
        <xdr:cNvPr id="345" name="農林水産業費平均値テキスト"/>
        <xdr:cNvSpPr txBox="1"/>
      </xdr:nvSpPr>
      <xdr:spPr>
        <a:xfrm>
          <a:off x="10528300" y="10009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6" name="フローチャート : 判断 345"/>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109613</xdr:rowOff>
    </xdr:from>
    <xdr:to>
      <xdr:col>14</xdr:col>
      <xdr:colOff>28575</xdr:colOff>
      <xdr:row>58</xdr:row>
      <xdr:rowOff>116751</xdr:rowOff>
    </xdr:to>
    <xdr:cxnSp macro="">
      <xdr:nvCxnSpPr>
        <xdr:cNvPr id="347" name="直線コネクタ 346"/>
        <xdr:cNvCxnSpPr/>
      </xdr:nvCxnSpPr>
      <xdr:spPr>
        <a:xfrm flipV="1">
          <a:off x="8750300" y="10053713"/>
          <a:ext cx="889000" cy="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8" name="フローチャート : 判断 347"/>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9" name="テキスト ボックス 348"/>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116751</xdr:rowOff>
    </xdr:from>
    <xdr:to>
      <xdr:col>12</xdr:col>
      <xdr:colOff>511175</xdr:colOff>
      <xdr:row>58</xdr:row>
      <xdr:rowOff>128181</xdr:rowOff>
    </xdr:to>
    <xdr:cxnSp macro="">
      <xdr:nvCxnSpPr>
        <xdr:cNvPr id="350" name="直線コネクタ 349"/>
        <xdr:cNvCxnSpPr/>
      </xdr:nvCxnSpPr>
      <xdr:spPr>
        <a:xfrm flipV="1">
          <a:off x="7861300" y="100608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51" name="フローチャート : 判断 350"/>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2" name="テキスト ボックス 351"/>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128181</xdr:rowOff>
    </xdr:from>
    <xdr:to>
      <xdr:col>11</xdr:col>
      <xdr:colOff>307975</xdr:colOff>
      <xdr:row>58</xdr:row>
      <xdr:rowOff>136855</xdr:rowOff>
    </xdr:to>
    <xdr:cxnSp macro="">
      <xdr:nvCxnSpPr>
        <xdr:cNvPr id="353" name="直線コネクタ 352"/>
        <xdr:cNvCxnSpPr/>
      </xdr:nvCxnSpPr>
      <xdr:spPr>
        <a:xfrm flipV="1">
          <a:off x="6972300" y="10072281"/>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4" name="フローチャート : 判断 353"/>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5" name="テキスト ボックス 354"/>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6" name="フローチャート : 判断 355"/>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7" name="テキスト ボックス 356"/>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39027</xdr:rowOff>
    </xdr:from>
    <xdr:to>
      <xdr:col>15</xdr:col>
      <xdr:colOff>231775</xdr:colOff>
      <xdr:row>58</xdr:row>
      <xdr:rowOff>140627</xdr:rowOff>
    </xdr:to>
    <xdr:sp macro="" textlink="">
      <xdr:nvSpPr>
        <xdr:cNvPr id="363" name="円/楕円 362"/>
        <xdr:cNvSpPr/>
      </xdr:nvSpPr>
      <xdr:spPr>
        <a:xfrm>
          <a:off x="10426700" y="998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169854</xdr:rowOff>
    </xdr:from>
    <xdr:ext cx="469744" cy="259045"/>
    <xdr:sp macro="" textlink="">
      <xdr:nvSpPr>
        <xdr:cNvPr id="364" name="農林水産業費該当値テキスト"/>
        <xdr:cNvSpPr txBox="1"/>
      </xdr:nvSpPr>
      <xdr:spPr>
        <a:xfrm>
          <a:off x="10528300" y="977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58813</xdr:rowOff>
    </xdr:from>
    <xdr:to>
      <xdr:col>14</xdr:col>
      <xdr:colOff>79375</xdr:colOff>
      <xdr:row>58</xdr:row>
      <xdr:rowOff>160413</xdr:rowOff>
    </xdr:to>
    <xdr:sp macro="" textlink="">
      <xdr:nvSpPr>
        <xdr:cNvPr id="365" name="円/楕円 364"/>
        <xdr:cNvSpPr/>
      </xdr:nvSpPr>
      <xdr:spPr>
        <a:xfrm>
          <a:off x="9588500" y="100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151540</xdr:rowOff>
    </xdr:from>
    <xdr:ext cx="469744" cy="259045"/>
    <xdr:sp macro="" textlink="">
      <xdr:nvSpPr>
        <xdr:cNvPr id="366" name="テキスト ボックス 365"/>
        <xdr:cNvSpPr txBox="1"/>
      </xdr:nvSpPr>
      <xdr:spPr>
        <a:xfrm>
          <a:off x="9404427" y="1009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65951</xdr:rowOff>
    </xdr:from>
    <xdr:to>
      <xdr:col>12</xdr:col>
      <xdr:colOff>561975</xdr:colOff>
      <xdr:row>58</xdr:row>
      <xdr:rowOff>167551</xdr:rowOff>
    </xdr:to>
    <xdr:sp macro="" textlink="">
      <xdr:nvSpPr>
        <xdr:cNvPr id="367" name="円/楕円 366"/>
        <xdr:cNvSpPr/>
      </xdr:nvSpPr>
      <xdr:spPr>
        <a:xfrm>
          <a:off x="8699500" y="100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158678</xdr:rowOff>
    </xdr:from>
    <xdr:ext cx="469744" cy="259045"/>
    <xdr:sp macro="" textlink="">
      <xdr:nvSpPr>
        <xdr:cNvPr id="368" name="テキスト ボックス 367"/>
        <xdr:cNvSpPr txBox="1"/>
      </xdr:nvSpPr>
      <xdr:spPr>
        <a:xfrm>
          <a:off x="8515427" y="101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77381</xdr:rowOff>
    </xdr:from>
    <xdr:to>
      <xdr:col>11</xdr:col>
      <xdr:colOff>358775</xdr:colOff>
      <xdr:row>59</xdr:row>
      <xdr:rowOff>7531</xdr:rowOff>
    </xdr:to>
    <xdr:sp macro="" textlink="">
      <xdr:nvSpPr>
        <xdr:cNvPr id="369" name="円/楕円 368"/>
        <xdr:cNvSpPr/>
      </xdr:nvSpPr>
      <xdr:spPr>
        <a:xfrm>
          <a:off x="7810500" y="1002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170108</xdr:rowOff>
    </xdr:from>
    <xdr:ext cx="469744" cy="259045"/>
    <xdr:sp macro="" textlink="">
      <xdr:nvSpPr>
        <xdr:cNvPr id="370" name="テキスト ボックス 369"/>
        <xdr:cNvSpPr txBox="1"/>
      </xdr:nvSpPr>
      <xdr:spPr>
        <a:xfrm>
          <a:off x="7626427" y="10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86055</xdr:rowOff>
    </xdr:from>
    <xdr:to>
      <xdr:col>10</xdr:col>
      <xdr:colOff>155575</xdr:colOff>
      <xdr:row>59</xdr:row>
      <xdr:rowOff>16205</xdr:rowOff>
    </xdr:to>
    <xdr:sp macro="" textlink="">
      <xdr:nvSpPr>
        <xdr:cNvPr id="371" name="円/楕円 370"/>
        <xdr:cNvSpPr/>
      </xdr:nvSpPr>
      <xdr:spPr>
        <a:xfrm>
          <a:off x="6921500" y="100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7332</xdr:rowOff>
    </xdr:from>
    <xdr:ext cx="469744" cy="259045"/>
    <xdr:sp macro="" textlink="">
      <xdr:nvSpPr>
        <xdr:cNvPr id="372" name="テキスト ボックス 371"/>
        <xdr:cNvSpPr txBox="1"/>
      </xdr:nvSpPr>
      <xdr:spPr>
        <a:xfrm>
          <a:off x="6737427" y="1012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4" name="直線コネクタ 393"/>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5"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6" name="直線コネクタ 395"/>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7"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8" name="直線コネクタ 397"/>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150947</xdr:rowOff>
    </xdr:from>
    <xdr:to>
      <xdr:col>15</xdr:col>
      <xdr:colOff>180975</xdr:colOff>
      <xdr:row>77</xdr:row>
      <xdr:rowOff>63622</xdr:rowOff>
    </xdr:to>
    <xdr:cxnSp macro="">
      <xdr:nvCxnSpPr>
        <xdr:cNvPr id="399" name="直線コネクタ 398"/>
        <xdr:cNvCxnSpPr/>
      </xdr:nvCxnSpPr>
      <xdr:spPr>
        <a:xfrm flipV="1">
          <a:off x="9639300" y="13181147"/>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126260</xdr:rowOff>
    </xdr:from>
    <xdr:ext cx="469744" cy="259045"/>
    <xdr:sp macro="" textlink="">
      <xdr:nvSpPr>
        <xdr:cNvPr id="400" name="商工費平均値テキスト"/>
        <xdr:cNvSpPr txBox="1"/>
      </xdr:nvSpPr>
      <xdr:spPr>
        <a:xfrm>
          <a:off x="10528300" y="1315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401" name="フローチャート : 判断 400"/>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35047</xdr:rowOff>
    </xdr:from>
    <xdr:to>
      <xdr:col>14</xdr:col>
      <xdr:colOff>28575</xdr:colOff>
      <xdr:row>77</xdr:row>
      <xdr:rowOff>63622</xdr:rowOff>
    </xdr:to>
    <xdr:cxnSp macro="">
      <xdr:nvCxnSpPr>
        <xdr:cNvPr id="402" name="直線コネクタ 401"/>
        <xdr:cNvCxnSpPr/>
      </xdr:nvCxnSpPr>
      <xdr:spPr>
        <a:xfrm>
          <a:off x="8750300" y="13236697"/>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3" name="フローチャート : 判断 402"/>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4" name="テキスト ボックス 403"/>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167360</xdr:rowOff>
    </xdr:from>
    <xdr:to>
      <xdr:col>12</xdr:col>
      <xdr:colOff>511175</xdr:colOff>
      <xdr:row>77</xdr:row>
      <xdr:rowOff>35047</xdr:rowOff>
    </xdr:to>
    <xdr:cxnSp macro="">
      <xdr:nvCxnSpPr>
        <xdr:cNvPr id="405" name="直線コネクタ 404"/>
        <xdr:cNvCxnSpPr/>
      </xdr:nvCxnSpPr>
      <xdr:spPr>
        <a:xfrm>
          <a:off x="7861300" y="13197560"/>
          <a:ext cx="889000" cy="3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6" name="フローチャート : 判断 405"/>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7" name="テキスト ボックス 406"/>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167360</xdr:rowOff>
    </xdr:from>
    <xdr:to>
      <xdr:col>11</xdr:col>
      <xdr:colOff>307975</xdr:colOff>
      <xdr:row>77</xdr:row>
      <xdr:rowOff>13010</xdr:rowOff>
    </xdr:to>
    <xdr:cxnSp macro="">
      <xdr:nvCxnSpPr>
        <xdr:cNvPr id="408" name="直線コネクタ 407"/>
        <xdr:cNvCxnSpPr/>
      </xdr:nvCxnSpPr>
      <xdr:spPr>
        <a:xfrm flipV="1">
          <a:off x="6972300" y="13197560"/>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9" name="フローチャート : 判断 408"/>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10" name="テキスト ボックス 409"/>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11" name="フローチャート : 判断 410"/>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2" name="テキスト ボックス 411"/>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100147</xdr:rowOff>
    </xdr:from>
    <xdr:to>
      <xdr:col>15</xdr:col>
      <xdr:colOff>231775</xdr:colOff>
      <xdr:row>77</xdr:row>
      <xdr:rowOff>30297</xdr:rowOff>
    </xdr:to>
    <xdr:sp macro="" textlink="">
      <xdr:nvSpPr>
        <xdr:cNvPr id="418" name="円/楕円 417"/>
        <xdr:cNvSpPr/>
      </xdr:nvSpPr>
      <xdr:spPr>
        <a:xfrm>
          <a:off x="10426700" y="1313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123024</xdr:rowOff>
    </xdr:from>
    <xdr:ext cx="469744" cy="259045"/>
    <xdr:sp macro="" textlink="">
      <xdr:nvSpPr>
        <xdr:cNvPr id="419" name="商工費該当値テキスト"/>
        <xdr:cNvSpPr txBox="1"/>
      </xdr:nvSpPr>
      <xdr:spPr>
        <a:xfrm>
          <a:off x="10528300" y="129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12822</xdr:rowOff>
    </xdr:from>
    <xdr:to>
      <xdr:col>14</xdr:col>
      <xdr:colOff>79375</xdr:colOff>
      <xdr:row>77</xdr:row>
      <xdr:rowOff>114422</xdr:rowOff>
    </xdr:to>
    <xdr:sp macro="" textlink="">
      <xdr:nvSpPr>
        <xdr:cNvPr id="420" name="円/楕円 419"/>
        <xdr:cNvSpPr/>
      </xdr:nvSpPr>
      <xdr:spPr>
        <a:xfrm>
          <a:off x="9588500" y="1321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105549</xdr:rowOff>
    </xdr:from>
    <xdr:ext cx="469744" cy="259045"/>
    <xdr:sp macro="" textlink="">
      <xdr:nvSpPr>
        <xdr:cNvPr id="421" name="テキスト ボックス 420"/>
        <xdr:cNvSpPr txBox="1"/>
      </xdr:nvSpPr>
      <xdr:spPr>
        <a:xfrm>
          <a:off x="9404427" y="1330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155697</xdr:rowOff>
    </xdr:from>
    <xdr:to>
      <xdr:col>12</xdr:col>
      <xdr:colOff>561975</xdr:colOff>
      <xdr:row>77</xdr:row>
      <xdr:rowOff>85847</xdr:rowOff>
    </xdr:to>
    <xdr:sp macro="" textlink="">
      <xdr:nvSpPr>
        <xdr:cNvPr id="422" name="円/楕円 421"/>
        <xdr:cNvSpPr/>
      </xdr:nvSpPr>
      <xdr:spPr>
        <a:xfrm>
          <a:off x="8699500" y="1318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76974</xdr:rowOff>
    </xdr:from>
    <xdr:ext cx="469744" cy="259045"/>
    <xdr:sp macro="" textlink="">
      <xdr:nvSpPr>
        <xdr:cNvPr id="423" name="テキスト ボックス 422"/>
        <xdr:cNvSpPr txBox="1"/>
      </xdr:nvSpPr>
      <xdr:spPr>
        <a:xfrm>
          <a:off x="8515427" y="1327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116560</xdr:rowOff>
    </xdr:from>
    <xdr:to>
      <xdr:col>11</xdr:col>
      <xdr:colOff>358775</xdr:colOff>
      <xdr:row>77</xdr:row>
      <xdr:rowOff>46710</xdr:rowOff>
    </xdr:to>
    <xdr:sp macro="" textlink="">
      <xdr:nvSpPr>
        <xdr:cNvPr id="424" name="円/楕円 423"/>
        <xdr:cNvSpPr/>
      </xdr:nvSpPr>
      <xdr:spPr>
        <a:xfrm>
          <a:off x="7810500" y="131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37837</xdr:rowOff>
    </xdr:from>
    <xdr:ext cx="469744" cy="259045"/>
    <xdr:sp macro="" textlink="">
      <xdr:nvSpPr>
        <xdr:cNvPr id="425" name="テキスト ボックス 424"/>
        <xdr:cNvSpPr txBox="1"/>
      </xdr:nvSpPr>
      <xdr:spPr>
        <a:xfrm>
          <a:off x="7626427" y="1323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133660</xdr:rowOff>
    </xdr:from>
    <xdr:to>
      <xdr:col>10</xdr:col>
      <xdr:colOff>155575</xdr:colOff>
      <xdr:row>77</xdr:row>
      <xdr:rowOff>63810</xdr:rowOff>
    </xdr:to>
    <xdr:sp macro="" textlink="">
      <xdr:nvSpPr>
        <xdr:cNvPr id="426" name="円/楕円 425"/>
        <xdr:cNvSpPr/>
      </xdr:nvSpPr>
      <xdr:spPr>
        <a:xfrm>
          <a:off x="6921500" y="131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54937</xdr:rowOff>
    </xdr:from>
    <xdr:ext cx="469744" cy="259045"/>
    <xdr:sp macro="" textlink="">
      <xdr:nvSpPr>
        <xdr:cNvPr id="427" name="テキスト ボックス 426"/>
        <xdr:cNvSpPr txBox="1"/>
      </xdr:nvSpPr>
      <xdr:spPr>
        <a:xfrm>
          <a:off x="6737427" y="132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3" name="テキスト ボックス 44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5" name="テキスト ボックス 44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9" name="直線コネクタ 448"/>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50"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51" name="直線コネクタ 450"/>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2"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3" name="直線コネクタ 452"/>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119135</xdr:rowOff>
    </xdr:from>
    <xdr:to>
      <xdr:col>15</xdr:col>
      <xdr:colOff>180975</xdr:colOff>
      <xdr:row>97</xdr:row>
      <xdr:rowOff>122445</xdr:rowOff>
    </xdr:to>
    <xdr:cxnSp macro="">
      <xdr:nvCxnSpPr>
        <xdr:cNvPr id="454" name="直線コネクタ 453"/>
        <xdr:cNvCxnSpPr/>
      </xdr:nvCxnSpPr>
      <xdr:spPr>
        <a:xfrm flipV="1">
          <a:off x="9639300" y="16749785"/>
          <a:ext cx="8382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5"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6" name="フローチャート : 判断 455"/>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103736</xdr:rowOff>
    </xdr:from>
    <xdr:to>
      <xdr:col>14</xdr:col>
      <xdr:colOff>28575</xdr:colOff>
      <xdr:row>97</xdr:row>
      <xdr:rowOff>122445</xdr:rowOff>
    </xdr:to>
    <xdr:cxnSp macro="">
      <xdr:nvCxnSpPr>
        <xdr:cNvPr id="457" name="直線コネクタ 456"/>
        <xdr:cNvCxnSpPr/>
      </xdr:nvCxnSpPr>
      <xdr:spPr>
        <a:xfrm>
          <a:off x="8750300" y="16734386"/>
          <a:ext cx="889000" cy="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8" name="フローチャート : 判断 457"/>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9" name="テキスト ボックス 458"/>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94391</xdr:rowOff>
    </xdr:from>
    <xdr:to>
      <xdr:col>12</xdr:col>
      <xdr:colOff>511175</xdr:colOff>
      <xdr:row>97</xdr:row>
      <xdr:rowOff>103736</xdr:rowOff>
    </xdr:to>
    <xdr:cxnSp macro="">
      <xdr:nvCxnSpPr>
        <xdr:cNvPr id="460" name="直線コネクタ 459"/>
        <xdr:cNvCxnSpPr/>
      </xdr:nvCxnSpPr>
      <xdr:spPr>
        <a:xfrm>
          <a:off x="7861300" y="16725041"/>
          <a:ext cx="889000" cy="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61" name="フローチャート : 判断 460"/>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2" name="テキスト ボックス 461"/>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94391</xdr:rowOff>
    </xdr:from>
    <xdr:to>
      <xdr:col>11</xdr:col>
      <xdr:colOff>307975</xdr:colOff>
      <xdr:row>97</xdr:row>
      <xdr:rowOff>113306</xdr:rowOff>
    </xdr:to>
    <xdr:cxnSp macro="">
      <xdr:nvCxnSpPr>
        <xdr:cNvPr id="463" name="直線コネクタ 462"/>
        <xdr:cNvCxnSpPr/>
      </xdr:nvCxnSpPr>
      <xdr:spPr>
        <a:xfrm flipV="1">
          <a:off x="6972300" y="16725041"/>
          <a:ext cx="889000" cy="1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4" name="フローチャート : 判断 463"/>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162082</xdr:rowOff>
    </xdr:from>
    <xdr:ext cx="534377" cy="259045"/>
    <xdr:sp macro="" textlink="">
      <xdr:nvSpPr>
        <xdr:cNvPr id="465" name="テキスト ボックス 464"/>
        <xdr:cNvSpPr txBox="1"/>
      </xdr:nvSpPr>
      <xdr:spPr>
        <a:xfrm>
          <a:off x="7594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6" name="フローチャート : 判断 465"/>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156883</xdr:rowOff>
    </xdr:from>
    <xdr:ext cx="534377" cy="259045"/>
    <xdr:sp macro="" textlink="">
      <xdr:nvSpPr>
        <xdr:cNvPr id="467" name="テキスト ボックス 466"/>
        <xdr:cNvSpPr txBox="1"/>
      </xdr:nvSpPr>
      <xdr:spPr>
        <a:xfrm>
          <a:off x="6705111" y="167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68335</xdr:rowOff>
    </xdr:from>
    <xdr:to>
      <xdr:col>15</xdr:col>
      <xdr:colOff>231775</xdr:colOff>
      <xdr:row>97</xdr:row>
      <xdr:rowOff>169935</xdr:rowOff>
    </xdr:to>
    <xdr:sp macro="" textlink="">
      <xdr:nvSpPr>
        <xdr:cNvPr id="473" name="円/楕円 472"/>
        <xdr:cNvSpPr/>
      </xdr:nvSpPr>
      <xdr:spPr>
        <a:xfrm>
          <a:off x="10426700" y="1669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91212</xdr:rowOff>
    </xdr:from>
    <xdr:ext cx="534377" cy="259045"/>
    <xdr:sp macro="" textlink="">
      <xdr:nvSpPr>
        <xdr:cNvPr id="474" name="土木費該当値テキスト"/>
        <xdr:cNvSpPr txBox="1"/>
      </xdr:nvSpPr>
      <xdr:spPr>
        <a:xfrm>
          <a:off x="10528300" y="1655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41,998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71645</xdr:rowOff>
    </xdr:from>
    <xdr:to>
      <xdr:col>14</xdr:col>
      <xdr:colOff>79375</xdr:colOff>
      <xdr:row>98</xdr:row>
      <xdr:rowOff>1795</xdr:rowOff>
    </xdr:to>
    <xdr:sp macro="" textlink="">
      <xdr:nvSpPr>
        <xdr:cNvPr id="475" name="円/楕円 474"/>
        <xdr:cNvSpPr/>
      </xdr:nvSpPr>
      <xdr:spPr>
        <a:xfrm>
          <a:off x="9588500" y="1670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164372</xdr:rowOff>
    </xdr:from>
    <xdr:ext cx="534377" cy="259045"/>
    <xdr:sp macro="" textlink="">
      <xdr:nvSpPr>
        <xdr:cNvPr id="476" name="テキスト ボックス 475"/>
        <xdr:cNvSpPr txBox="1"/>
      </xdr:nvSpPr>
      <xdr:spPr>
        <a:xfrm>
          <a:off x="9372111" y="1679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52936</xdr:rowOff>
    </xdr:from>
    <xdr:to>
      <xdr:col>12</xdr:col>
      <xdr:colOff>561975</xdr:colOff>
      <xdr:row>97</xdr:row>
      <xdr:rowOff>154536</xdr:rowOff>
    </xdr:to>
    <xdr:sp macro="" textlink="">
      <xdr:nvSpPr>
        <xdr:cNvPr id="477" name="円/楕円 476"/>
        <xdr:cNvSpPr/>
      </xdr:nvSpPr>
      <xdr:spPr>
        <a:xfrm>
          <a:off x="8699500" y="166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145663</xdr:rowOff>
    </xdr:from>
    <xdr:ext cx="534377" cy="259045"/>
    <xdr:sp macro="" textlink="">
      <xdr:nvSpPr>
        <xdr:cNvPr id="478" name="テキスト ボックス 477"/>
        <xdr:cNvSpPr txBox="1"/>
      </xdr:nvSpPr>
      <xdr:spPr>
        <a:xfrm>
          <a:off x="8483111" y="167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43591</xdr:rowOff>
    </xdr:from>
    <xdr:to>
      <xdr:col>11</xdr:col>
      <xdr:colOff>358775</xdr:colOff>
      <xdr:row>97</xdr:row>
      <xdr:rowOff>145191</xdr:rowOff>
    </xdr:to>
    <xdr:sp macro="" textlink="">
      <xdr:nvSpPr>
        <xdr:cNvPr id="479" name="円/楕円 478"/>
        <xdr:cNvSpPr/>
      </xdr:nvSpPr>
      <xdr:spPr>
        <a:xfrm>
          <a:off x="7810500" y="1667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161718</xdr:rowOff>
    </xdr:from>
    <xdr:ext cx="534377" cy="259045"/>
    <xdr:sp macro="" textlink="">
      <xdr:nvSpPr>
        <xdr:cNvPr id="480" name="テキスト ボックス 479"/>
        <xdr:cNvSpPr txBox="1"/>
      </xdr:nvSpPr>
      <xdr:spPr>
        <a:xfrm>
          <a:off x="7594111" y="1644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62506</xdr:rowOff>
    </xdr:from>
    <xdr:to>
      <xdr:col>10</xdr:col>
      <xdr:colOff>155575</xdr:colOff>
      <xdr:row>97</xdr:row>
      <xdr:rowOff>164106</xdr:rowOff>
    </xdr:to>
    <xdr:sp macro="" textlink="">
      <xdr:nvSpPr>
        <xdr:cNvPr id="481" name="円/楕円 480"/>
        <xdr:cNvSpPr/>
      </xdr:nvSpPr>
      <xdr:spPr>
        <a:xfrm>
          <a:off x="6921500" y="166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9183</xdr:rowOff>
    </xdr:from>
    <xdr:ext cx="534377" cy="259045"/>
    <xdr:sp macro="" textlink="">
      <xdr:nvSpPr>
        <xdr:cNvPr id="482" name="テキスト ボックス 481"/>
        <xdr:cNvSpPr txBox="1"/>
      </xdr:nvSpPr>
      <xdr:spPr>
        <a:xfrm>
          <a:off x="6705111" y="1646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9" name="テキスト ボックス 49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3" name="直線コネクタ 502"/>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4"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5" name="直線コネクタ 504"/>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6"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7" name="直線コネクタ 506"/>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94837</xdr:rowOff>
    </xdr:from>
    <xdr:to>
      <xdr:col>23</xdr:col>
      <xdr:colOff>517525</xdr:colOff>
      <xdr:row>36</xdr:row>
      <xdr:rowOff>100438</xdr:rowOff>
    </xdr:to>
    <xdr:cxnSp macro="">
      <xdr:nvCxnSpPr>
        <xdr:cNvPr id="508" name="直線コネクタ 507"/>
        <xdr:cNvCxnSpPr/>
      </xdr:nvCxnSpPr>
      <xdr:spPr>
        <a:xfrm flipV="1">
          <a:off x="15481300" y="6095587"/>
          <a:ext cx="838200" cy="1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9"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10" name="フローチャート : 判断 509"/>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100438</xdr:rowOff>
    </xdr:from>
    <xdr:to>
      <xdr:col>22</xdr:col>
      <xdr:colOff>365125</xdr:colOff>
      <xdr:row>36</xdr:row>
      <xdr:rowOff>137585</xdr:rowOff>
    </xdr:to>
    <xdr:cxnSp macro="">
      <xdr:nvCxnSpPr>
        <xdr:cNvPr id="511" name="直線コネクタ 510"/>
        <xdr:cNvCxnSpPr/>
      </xdr:nvCxnSpPr>
      <xdr:spPr>
        <a:xfrm flipV="1">
          <a:off x="14592300" y="6272638"/>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2" name="フローチャート : 判断 511"/>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3" name="テキスト ボックス 512"/>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74949</xdr:rowOff>
    </xdr:from>
    <xdr:to>
      <xdr:col>21</xdr:col>
      <xdr:colOff>161925</xdr:colOff>
      <xdr:row>36</xdr:row>
      <xdr:rowOff>137585</xdr:rowOff>
    </xdr:to>
    <xdr:cxnSp macro="">
      <xdr:nvCxnSpPr>
        <xdr:cNvPr id="514" name="直線コネクタ 513"/>
        <xdr:cNvCxnSpPr/>
      </xdr:nvCxnSpPr>
      <xdr:spPr>
        <a:xfrm>
          <a:off x="13703300" y="6075699"/>
          <a:ext cx="889000" cy="23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5" name="フローチャート : 判断 514"/>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6" name="テキスト ボックス 515"/>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74949</xdr:rowOff>
    </xdr:from>
    <xdr:to>
      <xdr:col>19</xdr:col>
      <xdr:colOff>644525</xdr:colOff>
      <xdr:row>36</xdr:row>
      <xdr:rowOff>65234</xdr:rowOff>
    </xdr:to>
    <xdr:cxnSp macro="">
      <xdr:nvCxnSpPr>
        <xdr:cNvPr id="517" name="直線コネクタ 516"/>
        <xdr:cNvCxnSpPr/>
      </xdr:nvCxnSpPr>
      <xdr:spPr>
        <a:xfrm flipV="1">
          <a:off x="12814300" y="6075699"/>
          <a:ext cx="889000" cy="16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8" name="フローチャート : 判断 517"/>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76757</xdr:rowOff>
    </xdr:from>
    <xdr:ext cx="534377" cy="259045"/>
    <xdr:sp macro="" textlink="">
      <xdr:nvSpPr>
        <xdr:cNvPr id="519" name="テキスト ボックス 518"/>
        <xdr:cNvSpPr txBox="1"/>
      </xdr:nvSpPr>
      <xdr:spPr>
        <a:xfrm>
          <a:off x="13436111" y="6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20" name="フローチャート : 判断 519"/>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21" name="テキスト ボックス 520"/>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44037</xdr:rowOff>
    </xdr:from>
    <xdr:to>
      <xdr:col>23</xdr:col>
      <xdr:colOff>568325</xdr:colOff>
      <xdr:row>35</xdr:row>
      <xdr:rowOff>145637</xdr:rowOff>
    </xdr:to>
    <xdr:sp macro="" textlink="">
      <xdr:nvSpPr>
        <xdr:cNvPr id="527" name="円/楕円 526"/>
        <xdr:cNvSpPr/>
      </xdr:nvSpPr>
      <xdr:spPr>
        <a:xfrm>
          <a:off x="16268700" y="604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66914</xdr:rowOff>
    </xdr:from>
    <xdr:ext cx="534377" cy="259045"/>
    <xdr:sp macro="" textlink="">
      <xdr:nvSpPr>
        <xdr:cNvPr id="528" name="消防費該当値テキスト"/>
        <xdr:cNvSpPr txBox="1"/>
      </xdr:nvSpPr>
      <xdr:spPr>
        <a:xfrm>
          <a:off x="16370300" y="589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49638</xdr:rowOff>
    </xdr:from>
    <xdr:to>
      <xdr:col>22</xdr:col>
      <xdr:colOff>415925</xdr:colOff>
      <xdr:row>36</xdr:row>
      <xdr:rowOff>151238</xdr:rowOff>
    </xdr:to>
    <xdr:sp macro="" textlink="">
      <xdr:nvSpPr>
        <xdr:cNvPr id="529" name="円/楕円 528"/>
        <xdr:cNvSpPr/>
      </xdr:nvSpPr>
      <xdr:spPr>
        <a:xfrm>
          <a:off x="15430500" y="62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142365</xdr:rowOff>
    </xdr:from>
    <xdr:ext cx="534377" cy="259045"/>
    <xdr:sp macro="" textlink="">
      <xdr:nvSpPr>
        <xdr:cNvPr id="530" name="テキスト ボックス 529"/>
        <xdr:cNvSpPr txBox="1"/>
      </xdr:nvSpPr>
      <xdr:spPr>
        <a:xfrm>
          <a:off x="15214111" y="63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86785</xdr:rowOff>
    </xdr:from>
    <xdr:to>
      <xdr:col>21</xdr:col>
      <xdr:colOff>212725</xdr:colOff>
      <xdr:row>37</xdr:row>
      <xdr:rowOff>16935</xdr:rowOff>
    </xdr:to>
    <xdr:sp macro="" textlink="">
      <xdr:nvSpPr>
        <xdr:cNvPr id="531" name="円/楕円 530"/>
        <xdr:cNvSpPr/>
      </xdr:nvSpPr>
      <xdr:spPr>
        <a:xfrm>
          <a:off x="14541500" y="62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8062</xdr:rowOff>
    </xdr:from>
    <xdr:ext cx="534377" cy="259045"/>
    <xdr:sp macro="" textlink="">
      <xdr:nvSpPr>
        <xdr:cNvPr id="532" name="テキスト ボックス 531"/>
        <xdr:cNvSpPr txBox="1"/>
      </xdr:nvSpPr>
      <xdr:spPr>
        <a:xfrm>
          <a:off x="14325111" y="63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24149</xdr:rowOff>
    </xdr:from>
    <xdr:to>
      <xdr:col>20</xdr:col>
      <xdr:colOff>9525</xdr:colOff>
      <xdr:row>35</xdr:row>
      <xdr:rowOff>125749</xdr:rowOff>
    </xdr:to>
    <xdr:sp macro="" textlink="">
      <xdr:nvSpPr>
        <xdr:cNvPr id="533" name="円/楕円 532"/>
        <xdr:cNvSpPr/>
      </xdr:nvSpPr>
      <xdr:spPr>
        <a:xfrm>
          <a:off x="13652500" y="602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142276</xdr:rowOff>
    </xdr:from>
    <xdr:ext cx="534377" cy="259045"/>
    <xdr:sp macro="" textlink="">
      <xdr:nvSpPr>
        <xdr:cNvPr id="534" name="テキスト ボックス 533"/>
        <xdr:cNvSpPr txBox="1"/>
      </xdr:nvSpPr>
      <xdr:spPr>
        <a:xfrm>
          <a:off x="13436111" y="580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14434</xdr:rowOff>
    </xdr:from>
    <xdr:to>
      <xdr:col>18</xdr:col>
      <xdr:colOff>492125</xdr:colOff>
      <xdr:row>36</xdr:row>
      <xdr:rowOff>116034</xdr:rowOff>
    </xdr:to>
    <xdr:sp macro="" textlink="">
      <xdr:nvSpPr>
        <xdr:cNvPr id="535" name="円/楕円 534"/>
        <xdr:cNvSpPr/>
      </xdr:nvSpPr>
      <xdr:spPr>
        <a:xfrm>
          <a:off x="12763500" y="618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107161</xdr:rowOff>
    </xdr:from>
    <xdr:ext cx="534377" cy="259045"/>
    <xdr:sp macro="" textlink="">
      <xdr:nvSpPr>
        <xdr:cNvPr id="536" name="テキスト ボックス 535"/>
        <xdr:cNvSpPr txBox="1"/>
      </xdr:nvSpPr>
      <xdr:spPr>
        <a:xfrm>
          <a:off x="12547111" y="627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5" name="テキスト ボックス 55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61" name="直線コネクタ 560"/>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2"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3" name="直線コネクタ 562"/>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4"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5" name="直線コネクタ 564"/>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32753</xdr:rowOff>
    </xdr:from>
    <xdr:to>
      <xdr:col>23</xdr:col>
      <xdr:colOff>517525</xdr:colOff>
      <xdr:row>57</xdr:row>
      <xdr:rowOff>91218</xdr:rowOff>
    </xdr:to>
    <xdr:cxnSp macro="">
      <xdr:nvCxnSpPr>
        <xdr:cNvPr id="566" name="直線コネクタ 565"/>
        <xdr:cNvCxnSpPr/>
      </xdr:nvCxnSpPr>
      <xdr:spPr>
        <a:xfrm flipV="1">
          <a:off x="15481300" y="9805403"/>
          <a:ext cx="838200" cy="5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7"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8" name="フローチャート : 判断 567"/>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128118</xdr:rowOff>
    </xdr:from>
    <xdr:to>
      <xdr:col>22</xdr:col>
      <xdr:colOff>365125</xdr:colOff>
      <xdr:row>57</xdr:row>
      <xdr:rowOff>91218</xdr:rowOff>
    </xdr:to>
    <xdr:cxnSp macro="">
      <xdr:nvCxnSpPr>
        <xdr:cNvPr id="569" name="直線コネクタ 568"/>
        <xdr:cNvCxnSpPr/>
      </xdr:nvCxnSpPr>
      <xdr:spPr>
        <a:xfrm>
          <a:off x="14592300" y="9729318"/>
          <a:ext cx="889000" cy="13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70" name="フローチャート : 判断 569"/>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71" name="テキスト ボックス 570"/>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128118</xdr:rowOff>
    </xdr:from>
    <xdr:to>
      <xdr:col>21</xdr:col>
      <xdr:colOff>161925</xdr:colOff>
      <xdr:row>56</xdr:row>
      <xdr:rowOff>128937</xdr:rowOff>
    </xdr:to>
    <xdr:cxnSp macro="">
      <xdr:nvCxnSpPr>
        <xdr:cNvPr id="572" name="直線コネクタ 571"/>
        <xdr:cNvCxnSpPr/>
      </xdr:nvCxnSpPr>
      <xdr:spPr>
        <a:xfrm flipV="1">
          <a:off x="13703300" y="9729318"/>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3" name="フローチャート : 判断 572"/>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4" name="テキスト ボックス 573"/>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85236</xdr:rowOff>
    </xdr:from>
    <xdr:to>
      <xdr:col>19</xdr:col>
      <xdr:colOff>644525</xdr:colOff>
      <xdr:row>56</xdr:row>
      <xdr:rowOff>128937</xdr:rowOff>
    </xdr:to>
    <xdr:cxnSp macro="">
      <xdr:nvCxnSpPr>
        <xdr:cNvPr id="575" name="直線コネクタ 574"/>
        <xdr:cNvCxnSpPr/>
      </xdr:nvCxnSpPr>
      <xdr:spPr>
        <a:xfrm>
          <a:off x="12814300" y="9172086"/>
          <a:ext cx="889000" cy="55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6" name="フローチャート : 判断 575"/>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7" name="テキスト ボックス 576"/>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8" name="フローチャート : 判断 577"/>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79" name="テキスト ボックス 578"/>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153403</xdr:rowOff>
    </xdr:from>
    <xdr:to>
      <xdr:col>23</xdr:col>
      <xdr:colOff>568325</xdr:colOff>
      <xdr:row>57</xdr:row>
      <xdr:rowOff>83553</xdr:rowOff>
    </xdr:to>
    <xdr:sp macro="" textlink="">
      <xdr:nvSpPr>
        <xdr:cNvPr id="585" name="円/楕円 584"/>
        <xdr:cNvSpPr/>
      </xdr:nvSpPr>
      <xdr:spPr>
        <a:xfrm>
          <a:off x="16268700" y="97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131830</xdr:rowOff>
    </xdr:from>
    <xdr:ext cx="534377" cy="259045"/>
    <xdr:sp macro="" textlink="">
      <xdr:nvSpPr>
        <xdr:cNvPr id="586" name="教育費該当値テキスト"/>
        <xdr:cNvSpPr txBox="1"/>
      </xdr:nvSpPr>
      <xdr:spPr>
        <a:xfrm>
          <a:off x="16370300" y="973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38,614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40418</xdr:rowOff>
    </xdr:from>
    <xdr:to>
      <xdr:col>22</xdr:col>
      <xdr:colOff>415925</xdr:colOff>
      <xdr:row>57</xdr:row>
      <xdr:rowOff>142018</xdr:rowOff>
    </xdr:to>
    <xdr:sp macro="" textlink="">
      <xdr:nvSpPr>
        <xdr:cNvPr id="587" name="円/楕円 586"/>
        <xdr:cNvSpPr/>
      </xdr:nvSpPr>
      <xdr:spPr>
        <a:xfrm>
          <a:off x="15430500" y="98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133145</xdr:rowOff>
    </xdr:from>
    <xdr:ext cx="534377" cy="259045"/>
    <xdr:sp macro="" textlink="">
      <xdr:nvSpPr>
        <xdr:cNvPr id="588" name="テキスト ボックス 587"/>
        <xdr:cNvSpPr txBox="1"/>
      </xdr:nvSpPr>
      <xdr:spPr>
        <a:xfrm>
          <a:off x="15214111" y="99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77318</xdr:rowOff>
    </xdr:from>
    <xdr:to>
      <xdr:col>21</xdr:col>
      <xdr:colOff>212725</xdr:colOff>
      <xdr:row>57</xdr:row>
      <xdr:rowOff>7468</xdr:rowOff>
    </xdr:to>
    <xdr:sp macro="" textlink="">
      <xdr:nvSpPr>
        <xdr:cNvPr id="589" name="円/楕円 588"/>
        <xdr:cNvSpPr/>
      </xdr:nvSpPr>
      <xdr:spPr>
        <a:xfrm>
          <a:off x="14541500" y="967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170045</xdr:rowOff>
    </xdr:from>
    <xdr:ext cx="534377" cy="259045"/>
    <xdr:sp macro="" textlink="">
      <xdr:nvSpPr>
        <xdr:cNvPr id="590" name="テキスト ボックス 589"/>
        <xdr:cNvSpPr txBox="1"/>
      </xdr:nvSpPr>
      <xdr:spPr>
        <a:xfrm>
          <a:off x="14325111" y="9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78137</xdr:rowOff>
    </xdr:from>
    <xdr:to>
      <xdr:col>20</xdr:col>
      <xdr:colOff>9525</xdr:colOff>
      <xdr:row>57</xdr:row>
      <xdr:rowOff>8287</xdr:rowOff>
    </xdr:to>
    <xdr:sp macro="" textlink="">
      <xdr:nvSpPr>
        <xdr:cNvPr id="591" name="円/楕円 590"/>
        <xdr:cNvSpPr/>
      </xdr:nvSpPr>
      <xdr:spPr>
        <a:xfrm>
          <a:off x="13652500" y="96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170864</xdr:rowOff>
    </xdr:from>
    <xdr:ext cx="534377" cy="259045"/>
    <xdr:sp macro="" textlink="">
      <xdr:nvSpPr>
        <xdr:cNvPr id="592" name="テキスト ボックス 591"/>
        <xdr:cNvSpPr txBox="1"/>
      </xdr:nvSpPr>
      <xdr:spPr>
        <a:xfrm>
          <a:off x="13436111" y="977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42,565</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34436</xdr:rowOff>
    </xdr:from>
    <xdr:to>
      <xdr:col>18</xdr:col>
      <xdr:colOff>492125</xdr:colOff>
      <xdr:row>53</xdr:row>
      <xdr:rowOff>136036</xdr:rowOff>
    </xdr:to>
    <xdr:sp macro="" textlink="">
      <xdr:nvSpPr>
        <xdr:cNvPr id="593" name="円/楕円 592"/>
        <xdr:cNvSpPr/>
      </xdr:nvSpPr>
      <xdr:spPr>
        <a:xfrm>
          <a:off x="12763500" y="912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152563</xdr:rowOff>
    </xdr:from>
    <xdr:ext cx="534377" cy="259045"/>
    <xdr:sp macro="" textlink="">
      <xdr:nvSpPr>
        <xdr:cNvPr id="594" name="テキスト ボックス 593"/>
        <xdr:cNvSpPr txBox="1"/>
      </xdr:nvSpPr>
      <xdr:spPr>
        <a:xfrm>
          <a:off x="12547111" y="889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8" name="テキスト ボックス 60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0" name="テキスト ボックス 60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2" name="テキスト ボックス 61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8" name="直線コネクタ 617"/>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21"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2" name="直線コネクタ 621"/>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155194</xdr:rowOff>
    </xdr:from>
    <xdr:to>
      <xdr:col>23</xdr:col>
      <xdr:colOff>517525</xdr:colOff>
      <xdr:row>79</xdr:row>
      <xdr:rowOff>44450</xdr:rowOff>
    </xdr:to>
    <xdr:cxnSp macro="">
      <xdr:nvCxnSpPr>
        <xdr:cNvPr id="623" name="直線コネクタ 622"/>
        <xdr:cNvCxnSpPr/>
      </xdr:nvCxnSpPr>
      <xdr:spPr>
        <a:xfrm flipV="1">
          <a:off x="15481300" y="13528294"/>
          <a:ext cx="838200" cy="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85741</xdr:rowOff>
    </xdr:from>
    <xdr:ext cx="378565" cy="259045"/>
    <xdr:sp macro="" textlink="">
      <xdr:nvSpPr>
        <xdr:cNvPr id="624" name="災害復旧費平均値テキスト"/>
        <xdr:cNvSpPr txBox="1"/>
      </xdr:nvSpPr>
      <xdr:spPr>
        <a:xfrm>
          <a:off x="16370300" y="1345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5" name="フローチャート : 判断 624"/>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44069</xdr:rowOff>
    </xdr:from>
    <xdr:to>
      <xdr:col>22</xdr:col>
      <xdr:colOff>365125</xdr:colOff>
      <xdr:row>79</xdr:row>
      <xdr:rowOff>44450</xdr:rowOff>
    </xdr:to>
    <xdr:cxnSp macro="">
      <xdr:nvCxnSpPr>
        <xdr:cNvPr id="626" name="直線コネクタ 625"/>
        <xdr:cNvCxnSpPr/>
      </xdr:nvCxnSpPr>
      <xdr:spPr>
        <a:xfrm>
          <a:off x="14592300" y="13588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7" name="フローチャート : 判断 626"/>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8" name="テキスト ボックス 627"/>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36449</xdr:rowOff>
    </xdr:from>
    <xdr:to>
      <xdr:col>21</xdr:col>
      <xdr:colOff>161925</xdr:colOff>
      <xdr:row>79</xdr:row>
      <xdr:rowOff>44069</xdr:rowOff>
    </xdr:to>
    <xdr:cxnSp macro="">
      <xdr:nvCxnSpPr>
        <xdr:cNvPr id="629" name="直線コネクタ 628"/>
        <xdr:cNvCxnSpPr/>
      </xdr:nvCxnSpPr>
      <xdr:spPr>
        <a:xfrm>
          <a:off x="13703300" y="1358099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30" name="フローチャート : 判断 629"/>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31" name="テキスト ボックス 630"/>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22098</xdr:rowOff>
    </xdr:from>
    <xdr:to>
      <xdr:col>19</xdr:col>
      <xdr:colOff>644525</xdr:colOff>
      <xdr:row>79</xdr:row>
      <xdr:rowOff>36449</xdr:rowOff>
    </xdr:to>
    <xdr:cxnSp macro="">
      <xdr:nvCxnSpPr>
        <xdr:cNvPr id="632" name="直線コネクタ 631"/>
        <xdr:cNvCxnSpPr/>
      </xdr:nvCxnSpPr>
      <xdr:spPr>
        <a:xfrm>
          <a:off x="12814300" y="13566648"/>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3" name="フローチャート : 判断 632"/>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4" name="テキスト ボックス 633"/>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5" name="フローチャート : 判断 634"/>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6" name="テキスト ボックス 635"/>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104394</xdr:rowOff>
    </xdr:from>
    <xdr:to>
      <xdr:col>23</xdr:col>
      <xdr:colOff>568325</xdr:colOff>
      <xdr:row>79</xdr:row>
      <xdr:rowOff>34544</xdr:rowOff>
    </xdr:to>
    <xdr:sp macro="" textlink="">
      <xdr:nvSpPr>
        <xdr:cNvPr id="642" name="円/楕円 641"/>
        <xdr:cNvSpPr/>
      </xdr:nvSpPr>
      <xdr:spPr>
        <a:xfrm>
          <a:off x="16268700" y="134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63771</xdr:rowOff>
    </xdr:from>
    <xdr:ext cx="378565" cy="259045"/>
    <xdr:sp macro="" textlink="">
      <xdr:nvSpPr>
        <xdr:cNvPr id="643" name="災害復旧費該当値テキスト"/>
        <xdr:cNvSpPr txBox="1"/>
      </xdr:nvSpPr>
      <xdr:spPr>
        <a:xfrm>
          <a:off x="16370300" y="13265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4" name="円/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5" name="テキスト ボックス 64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164719</xdr:rowOff>
    </xdr:from>
    <xdr:to>
      <xdr:col>21</xdr:col>
      <xdr:colOff>212725</xdr:colOff>
      <xdr:row>79</xdr:row>
      <xdr:rowOff>94869</xdr:rowOff>
    </xdr:to>
    <xdr:sp macro="" textlink="">
      <xdr:nvSpPr>
        <xdr:cNvPr id="646" name="円/楕円 645"/>
        <xdr:cNvSpPr/>
      </xdr:nvSpPr>
      <xdr:spPr>
        <a:xfrm>
          <a:off x="14541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85996</xdr:rowOff>
    </xdr:from>
    <xdr:ext cx="249299" cy="259045"/>
    <xdr:sp macro="" textlink="">
      <xdr:nvSpPr>
        <xdr:cNvPr id="647" name="テキスト ボックス 646"/>
        <xdr:cNvSpPr txBox="1"/>
      </xdr:nvSpPr>
      <xdr:spPr>
        <a:xfrm>
          <a:off x="14467649" y="13630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157099</xdr:rowOff>
    </xdr:from>
    <xdr:to>
      <xdr:col>20</xdr:col>
      <xdr:colOff>9525</xdr:colOff>
      <xdr:row>79</xdr:row>
      <xdr:rowOff>87249</xdr:rowOff>
    </xdr:to>
    <xdr:sp macro="" textlink="">
      <xdr:nvSpPr>
        <xdr:cNvPr id="648" name="円/楕円 647"/>
        <xdr:cNvSpPr/>
      </xdr:nvSpPr>
      <xdr:spPr>
        <a:xfrm>
          <a:off x="13652500" y="135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78376</xdr:rowOff>
    </xdr:from>
    <xdr:ext cx="313932" cy="259045"/>
    <xdr:sp macro="" textlink="">
      <xdr:nvSpPr>
        <xdr:cNvPr id="649" name="テキスト ボックス 648"/>
        <xdr:cNvSpPr txBox="1"/>
      </xdr:nvSpPr>
      <xdr:spPr>
        <a:xfrm>
          <a:off x="13546333" y="13622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142748</xdr:rowOff>
    </xdr:from>
    <xdr:to>
      <xdr:col>18</xdr:col>
      <xdr:colOff>492125</xdr:colOff>
      <xdr:row>79</xdr:row>
      <xdr:rowOff>72898</xdr:rowOff>
    </xdr:to>
    <xdr:sp macro="" textlink="">
      <xdr:nvSpPr>
        <xdr:cNvPr id="650" name="円/楕円 649"/>
        <xdr:cNvSpPr/>
      </xdr:nvSpPr>
      <xdr:spPr>
        <a:xfrm>
          <a:off x="12763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64025</xdr:rowOff>
    </xdr:from>
    <xdr:ext cx="378565" cy="259045"/>
    <xdr:sp macro="" textlink="">
      <xdr:nvSpPr>
        <xdr:cNvPr id="651" name="テキスト ボックス 650"/>
        <xdr:cNvSpPr txBox="1"/>
      </xdr:nvSpPr>
      <xdr:spPr>
        <a:xfrm>
          <a:off x="12625017" y="1360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2" name="直線コネクタ 66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3" name="テキスト ボックス 66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4" name="直線コネクタ 66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5" name="テキスト ボックス 66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6" name="直線コネクタ 66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7" name="テキスト ボックス 66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8" name="直線コネクタ 66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9" name="テキスト ボックス 66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0" name="直線コネクタ 66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1" name="テキスト ボックス 67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2" name="直線コネクタ 67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3" name="テキスト ボックス 67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7" name="直線コネクタ 676"/>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8"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9" name="直線コネクタ 678"/>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80"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81" name="直線コネクタ 680"/>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63021</xdr:rowOff>
    </xdr:from>
    <xdr:to>
      <xdr:col>23</xdr:col>
      <xdr:colOff>517525</xdr:colOff>
      <xdr:row>95</xdr:row>
      <xdr:rowOff>100724</xdr:rowOff>
    </xdr:to>
    <xdr:cxnSp macro="">
      <xdr:nvCxnSpPr>
        <xdr:cNvPr id="682" name="直線コネクタ 681"/>
        <xdr:cNvCxnSpPr/>
      </xdr:nvCxnSpPr>
      <xdr:spPr>
        <a:xfrm>
          <a:off x="15481300" y="16350771"/>
          <a:ext cx="8382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3"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4" name="フローチャート : 判断 683"/>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63021</xdr:rowOff>
    </xdr:from>
    <xdr:to>
      <xdr:col>22</xdr:col>
      <xdr:colOff>365125</xdr:colOff>
      <xdr:row>95</xdr:row>
      <xdr:rowOff>84069</xdr:rowOff>
    </xdr:to>
    <xdr:cxnSp macro="">
      <xdr:nvCxnSpPr>
        <xdr:cNvPr id="685" name="直線コネクタ 684"/>
        <xdr:cNvCxnSpPr/>
      </xdr:nvCxnSpPr>
      <xdr:spPr>
        <a:xfrm flipV="1">
          <a:off x="14592300" y="16350771"/>
          <a:ext cx="889000" cy="2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6" name="フローチャート : 判断 685"/>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7" name="テキスト ボックス 686"/>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49093</xdr:rowOff>
    </xdr:from>
    <xdr:to>
      <xdr:col>21</xdr:col>
      <xdr:colOff>161925</xdr:colOff>
      <xdr:row>95</xdr:row>
      <xdr:rowOff>84069</xdr:rowOff>
    </xdr:to>
    <xdr:cxnSp macro="">
      <xdr:nvCxnSpPr>
        <xdr:cNvPr id="688" name="直線コネクタ 687"/>
        <xdr:cNvCxnSpPr/>
      </xdr:nvCxnSpPr>
      <xdr:spPr>
        <a:xfrm>
          <a:off x="13703300" y="16336843"/>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9" name="フローチャート : 判断 688"/>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90" name="テキスト ボックス 689"/>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28225</xdr:rowOff>
    </xdr:from>
    <xdr:to>
      <xdr:col>19</xdr:col>
      <xdr:colOff>644525</xdr:colOff>
      <xdr:row>95</xdr:row>
      <xdr:rowOff>49093</xdr:rowOff>
    </xdr:to>
    <xdr:cxnSp macro="">
      <xdr:nvCxnSpPr>
        <xdr:cNvPr id="691" name="直線コネクタ 690"/>
        <xdr:cNvCxnSpPr/>
      </xdr:nvCxnSpPr>
      <xdr:spPr>
        <a:xfrm>
          <a:off x="12814300" y="16315975"/>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2" name="フローチャート : 判断 691"/>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693" name="テキスト ボックス 692"/>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4" name="フローチャート : 判断 693"/>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695" name="テキスト ボックス 694"/>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49924</xdr:rowOff>
    </xdr:from>
    <xdr:to>
      <xdr:col>23</xdr:col>
      <xdr:colOff>568325</xdr:colOff>
      <xdr:row>95</xdr:row>
      <xdr:rowOff>151524</xdr:rowOff>
    </xdr:to>
    <xdr:sp macro="" textlink="">
      <xdr:nvSpPr>
        <xdr:cNvPr id="701" name="円/楕円 700"/>
        <xdr:cNvSpPr/>
      </xdr:nvSpPr>
      <xdr:spPr>
        <a:xfrm>
          <a:off x="16268700" y="163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72801</xdr:rowOff>
    </xdr:from>
    <xdr:ext cx="534377" cy="259045"/>
    <xdr:sp macro="" textlink="">
      <xdr:nvSpPr>
        <xdr:cNvPr id="702" name="公債費該当値テキスト"/>
        <xdr:cNvSpPr txBox="1"/>
      </xdr:nvSpPr>
      <xdr:spPr>
        <a:xfrm>
          <a:off x="16370300" y="1618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41,887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12221</xdr:rowOff>
    </xdr:from>
    <xdr:to>
      <xdr:col>22</xdr:col>
      <xdr:colOff>415925</xdr:colOff>
      <xdr:row>95</xdr:row>
      <xdr:rowOff>113821</xdr:rowOff>
    </xdr:to>
    <xdr:sp macro="" textlink="">
      <xdr:nvSpPr>
        <xdr:cNvPr id="703" name="円/楕円 702"/>
        <xdr:cNvSpPr/>
      </xdr:nvSpPr>
      <xdr:spPr>
        <a:xfrm>
          <a:off x="15430500" y="1629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104948</xdr:rowOff>
    </xdr:from>
    <xdr:ext cx="534377" cy="259045"/>
    <xdr:sp macro="" textlink="">
      <xdr:nvSpPr>
        <xdr:cNvPr id="704" name="テキスト ボックス 703"/>
        <xdr:cNvSpPr txBox="1"/>
      </xdr:nvSpPr>
      <xdr:spPr>
        <a:xfrm>
          <a:off x="15214111" y="1639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33269</xdr:rowOff>
    </xdr:from>
    <xdr:to>
      <xdr:col>21</xdr:col>
      <xdr:colOff>212725</xdr:colOff>
      <xdr:row>95</xdr:row>
      <xdr:rowOff>134869</xdr:rowOff>
    </xdr:to>
    <xdr:sp macro="" textlink="">
      <xdr:nvSpPr>
        <xdr:cNvPr id="705" name="円/楕円 704"/>
        <xdr:cNvSpPr/>
      </xdr:nvSpPr>
      <xdr:spPr>
        <a:xfrm>
          <a:off x="14541500" y="163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125996</xdr:rowOff>
    </xdr:from>
    <xdr:ext cx="534377" cy="259045"/>
    <xdr:sp macro="" textlink="">
      <xdr:nvSpPr>
        <xdr:cNvPr id="706" name="テキスト ボックス 705"/>
        <xdr:cNvSpPr txBox="1"/>
      </xdr:nvSpPr>
      <xdr:spPr>
        <a:xfrm>
          <a:off x="14325111" y="1641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169743</xdr:rowOff>
    </xdr:from>
    <xdr:to>
      <xdr:col>20</xdr:col>
      <xdr:colOff>9525</xdr:colOff>
      <xdr:row>95</xdr:row>
      <xdr:rowOff>99893</xdr:rowOff>
    </xdr:to>
    <xdr:sp macro="" textlink="">
      <xdr:nvSpPr>
        <xdr:cNvPr id="707" name="円/楕円 706"/>
        <xdr:cNvSpPr/>
      </xdr:nvSpPr>
      <xdr:spPr>
        <a:xfrm>
          <a:off x="13652500" y="162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116420</xdr:rowOff>
    </xdr:from>
    <xdr:ext cx="534377" cy="259045"/>
    <xdr:sp macro="" textlink="">
      <xdr:nvSpPr>
        <xdr:cNvPr id="708" name="テキスト ボックス 707"/>
        <xdr:cNvSpPr txBox="1"/>
      </xdr:nvSpPr>
      <xdr:spPr>
        <a:xfrm>
          <a:off x="13436111" y="1606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148875</xdr:rowOff>
    </xdr:from>
    <xdr:to>
      <xdr:col>18</xdr:col>
      <xdr:colOff>492125</xdr:colOff>
      <xdr:row>95</xdr:row>
      <xdr:rowOff>79025</xdr:rowOff>
    </xdr:to>
    <xdr:sp macro="" textlink="">
      <xdr:nvSpPr>
        <xdr:cNvPr id="709" name="円/楕円 708"/>
        <xdr:cNvSpPr/>
      </xdr:nvSpPr>
      <xdr:spPr>
        <a:xfrm>
          <a:off x="12763500" y="162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95552</xdr:rowOff>
    </xdr:from>
    <xdr:ext cx="534377" cy="259045"/>
    <xdr:sp macro="" textlink="">
      <xdr:nvSpPr>
        <xdr:cNvPr id="710" name="テキスト ボックス 709"/>
        <xdr:cNvSpPr txBox="1"/>
      </xdr:nvSpPr>
      <xdr:spPr>
        <a:xfrm>
          <a:off x="12547111" y="160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2" name="直線コネクタ 731"/>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3"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5"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6" name="直線コネクタ 735"/>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8"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9" name="フローチャート : 判断 738"/>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41" name="フローチャート : 判断 740"/>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2" name="テキスト ボックス 741"/>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4" name="フローチャート : 判断 743"/>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5" name="テキスト ボックス 744"/>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7" name="フローチャート : 判断 746"/>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8" name="テキスト ボックス 747"/>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9" name="フローチャート : 判断 748"/>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50" name="テキスト ボックス 749"/>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6" name="円/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7"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8" name="円/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9" name="テキスト ボックス 75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0" name="円/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1" name="テキスト ボックス 76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2" name="円/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3" name="テキスト ボックス 76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4" name="円/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5" name="テキスト ボックス 76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9" name="テキスト ボックス 778"/>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81" name="テキスト ボックス 780"/>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3" name="テキスト ボックス 782"/>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5" name="テキスト ボックス 784"/>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7" name="テキスト ボックス 786"/>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9" name="テキスト ボックス 78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1" name="直線コネクタ 790"/>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2"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4"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5" name="直線コネクタ 79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6" name="直線コネクタ 79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7"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8" name="フローチャート : 判断 797"/>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9" name="直線コネクタ 79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0" name="フローチャート : 判断 799"/>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1" name="テキスト ボックス 800"/>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2" name="直線コネクタ 80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3" name="フローチャート : 判断 802"/>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4" name="テキスト ボックス 80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5" name="直線コネクタ 80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6" name="フローチャート : 判断 805"/>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7" name="テキスト ボックス 80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8" name="フローチャート : 判断 807"/>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9" name="テキスト ボックス 808"/>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5" name="円/楕円 81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6"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7" name="円/楕円 81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8" name="テキスト ボックス 817"/>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9" name="円/楕円 81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0" name="テキスト ボックス 819"/>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1" name="円/楕円 82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2" name="テキスト ボックス 821"/>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3" name="円/楕円 82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4" name="テキスト ボックス 823"/>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159,059</a:t>
          </a:r>
          <a:r>
            <a:rPr kumimoji="1" lang="ja-JP" altLang="en-US" sz="1300">
              <a:latin typeface="ＭＳ Ｐゴシック"/>
            </a:rPr>
            <a:t>円となっている。決算額全体でみると、民生費のうち児童福祉行政に要する経費である児童福祉費が増嵩していることが要因となっている。これは、子育て支援施設（まろっ子ひろば）の整備や児童福祉施設整備に対する補助による普通建設事業費が増加したことなどが挙げられる。</a:t>
          </a:r>
        </a:p>
        <a:p>
          <a:endParaRPr kumimoji="1" lang="ja-JP" altLang="en-US" sz="1300">
            <a:latin typeface="ＭＳ Ｐゴシック"/>
          </a:endParaRPr>
        </a:p>
        <a:p>
          <a:r>
            <a:rPr kumimoji="1" lang="ja-JP" altLang="en-US" sz="1300">
              <a:latin typeface="ＭＳ Ｐゴシック"/>
            </a:rPr>
            <a:t>・衛生費は、住民一人当たり</a:t>
          </a:r>
          <a:r>
            <a:rPr kumimoji="1" lang="en-US" altLang="ja-JP" sz="1300">
              <a:latin typeface="ＭＳ Ｐゴシック"/>
            </a:rPr>
            <a:t>39,352</a:t>
          </a:r>
          <a:r>
            <a:rPr kumimoji="1" lang="ja-JP" altLang="en-US" sz="1300">
              <a:latin typeface="ＭＳ Ｐゴシック"/>
            </a:rPr>
            <a:t>円となっており、類似団体平均に比べ高い状況となっている。これは、子育て世代の経済的負担を軽減し，少子化対策の効果と定住者の増加につなげていくために子ども医療費助成の対象を平成２６年度８月より小・中学生の外来診療分まで拡充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solidFill>
                <a:sysClr val="windowText" lastClr="000000"/>
              </a:solidFill>
              <a:latin typeface="ＭＳ ゴシック" pitchFamily="49" charset="-128"/>
              <a:ea typeface="ＭＳ ゴシック" pitchFamily="49" charset="-128"/>
            </a:rPr>
            <a:t>＜財政調整基金残高＞</a:t>
          </a:r>
        </a:p>
        <a:p>
          <a:r>
            <a:rPr kumimoji="1" lang="ja-JP" altLang="en-US" sz="850">
              <a:solidFill>
                <a:sysClr val="windowText" lastClr="000000"/>
              </a:solidFill>
              <a:latin typeface="ＭＳ ゴシック" pitchFamily="49" charset="-128"/>
              <a:ea typeface="ＭＳ ゴシック" pitchFamily="49" charset="-128"/>
            </a:rPr>
            <a:t>収支改善による積立金の増加に伴い、増加傾向にある。</a:t>
          </a:r>
        </a:p>
        <a:p>
          <a:endParaRPr kumimoji="1" lang="ja-JP" altLang="en-US" sz="300">
            <a:solidFill>
              <a:sysClr val="windowText" lastClr="000000"/>
            </a:solidFill>
            <a:latin typeface="ＭＳ ゴシック" pitchFamily="49" charset="-128"/>
            <a:ea typeface="ＭＳ ゴシック" pitchFamily="49" charset="-128"/>
          </a:endParaRPr>
        </a:p>
        <a:p>
          <a:r>
            <a:rPr kumimoji="1" lang="ja-JP" altLang="en-US" sz="850">
              <a:solidFill>
                <a:sysClr val="windowText" lastClr="000000"/>
              </a:solidFill>
              <a:latin typeface="ＭＳ ゴシック" pitchFamily="49" charset="-128"/>
              <a:ea typeface="ＭＳ ゴシック" pitchFamily="49" charset="-128"/>
            </a:rPr>
            <a:t>＜実質収支額＞</a:t>
          </a:r>
        </a:p>
        <a:p>
          <a:r>
            <a:rPr kumimoji="1" lang="ja-JP" altLang="en-US" sz="850">
              <a:solidFill>
                <a:sysClr val="windowText" lastClr="000000"/>
              </a:solidFill>
              <a:latin typeface="ＭＳ ゴシック" pitchFamily="49" charset="-128"/>
              <a:ea typeface="ＭＳ ゴシック" pitchFamily="49" charset="-128"/>
            </a:rPr>
            <a:t>人件費が減少となったが、主に扶助費や繰出金の増加により収支が悪化し、現在は標準財政規模比６％程度となっている。</a:t>
          </a:r>
        </a:p>
        <a:p>
          <a:endParaRPr kumimoji="1" lang="ja-JP" altLang="en-US" sz="300">
            <a:solidFill>
              <a:sysClr val="windowText" lastClr="000000"/>
            </a:solidFill>
            <a:latin typeface="ＭＳ ゴシック" pitchFamily="49" charset="-128"/>
            <a:ea typeface="ＭＳ ゴシック" pitchFamily="49" charset="-128"/>
          </a:endParaRPr>
        </a:p>
        <a:p>
          <a:r>
            <a:rPr kumimoji="1" lang="ja-JP" altLang="en-US" sz="850">
              <a:solidFill>
                <a:sysClr val="windowText" lastClr="000000"/>
              </a:solidFill>
              <a:latin typeface="ＭＳ ゴシック" pitchFamily="49" charset="-128"/>
              <a:ea typeface="ＭＳ ゴシック" pitchFamily="49" charset="-128"/>
            </a:rPr>
            <a:t>＜実質単年度収支＞</a:t>
          </a:r>
        </a:p>
        <a:p>
          <a:r>
            <a:rPr kumimoji="1" lang="ja-JP" altLang="en-US" sz="850">
              <a:solidFill>
                <a:sysClr val="windowText" lastClr="000000"/>
              </a:solidFill>
              <a:latin typeface="ＭＳ ゴシック" pitchFamily="49" charset="-128"/>
              <a:ea typeface="ＭＳ ゴシック" pitchFamily="49" charset="-128"/>
            </a:rPr>
            <a:t>実質収支は悪化したものの、主に消費税交付金の増加により単年度収支が改善された結果、実質単年度収支は改善され、黒字の状態を維持している。</a:t>
          </a:r>
        </a:p>
        <a:p>
          <a:endParaRPr kumimoji="1" lang="ja-JP" altLang="en-US" sz="300">
            <a:solidFill>
              <a:sysClr val="windowText" lastClr="000000"/>
            </a:solidFill>
            <a:latin typeface="ＭＳ ゴシック" pitchFamily="49" charset="-128"/>
            <a:ea typeface="ＭＳ ゴシック" pitchFamily="49" charset="-128"/>
          </a:endParaRPr>
        </a:p>
        <a:p>
          <a:r>
            <a:rPr kumimoji="1" lang="ja-JP" altLang="en-US" sz="850">
              <a:solidFill>
                <a:sysClr val="windowText" lastClr="000000"/>
              </a:solidFill>
              <a:latin typeface="ＭＳ ゴシック" pitchFamily="49" charset="-128"/>
              <a:ea typeface="ＭＳ ゴシック" pitchFamily="49" charset="-128"/>
            </a:rPr>
            <a:t>＜今後の対応＞</a:t>
          </a:r>
        </a:p>
        <a:p>
          <a:r>
            <a:rPr kumimoji="1" lang="ja-JP" altLang="en-US" sz="850">
              <a:solidFill>
                <a:sysClr val="windowText" lastClr="000000"/>
              </a:solidFill>
              <a:latin typeface="ＭＳ ゴシック" pitchFamily="49" charset="-128"/>
              <a:ea typeface="ＭＳ ゴシック" pitchFamily="49" charset="-128"/>
            </a:rPr>
            <a:t>引き続き高齢者層の職員が多いことに伴う退職手当、また社会保障費の増大に伴う扶助費や介護保険特別会計への繰出金の増加傾向などから、財政調整基金を活用しながらの財政運営とな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＜現状＞</a:t>
          </a:r>
        </a:p>
        <a:p>
          <a:r>
            <a:rPr kumimoji="1" lang="ja-JP" altLang="en-US" sz="1100">
              <a:solidFill>
                <a:sysClr val="windowText" lastClr="000000"/>
              </a:solidFill>
              <a:latin typeface="ＭＳ ゴシック" pitchFamily="49" charset="-128"/>
              <a:ea typeface="ＭＳ ゴシック" pitchFamily="49" charset="-128"/>
            </a:rPr>
            <a:t>連結では赤字となっていないが、一部の特別会計で赤字が生じている。国民健康保険特別会計については、人口減少に伴い被保険者数は減少傾向だが、</a:t>
          </a:r>
          <a:r>
            <a:rPr kumimoji="1" lang="en-US" altLang="ja-JP" sz="1100">
              <a:solidFill>
                <a:sysClr val="windowText" lastClr="000000"/>
              </a:solidFill>
              <a:latin typeface="ＭＳ ゴシック" pitchFamily="49" charset="-128"/>
              <a:ea typeface="ＭＳ ゴシック" pitchFamily="49" charset="-128"/>
            </a:rPr>
            <a:t>65</a:t>
          </a:r>
          <a:r>
            <a:rPr kumimoji="1" lang="ja-JP" altLang="en-US" sz="1100">
              <a:solidFill>
                <a:sysClr val="windowText" lastClr="000000"/>
              </a:solidFill>
              <a:latin typeface="ＭＳ ゴシック" pitchFamily="49" charset="-128"/>
              <a:ea typeface="ＭＳ ゴシック" pitchFamily="49" charset="-128"/>
            </a:rPr>
            <a:t>歳以上の前期高齢者数は増加しており、高齢化の進行により、１人当たり医療費の増加による負担が増え、財政運営は厳しい状態となっている。</a:t>
          </a:r>
        </a:p>
        <a:p>
          <a:endParaRPr kumimoji="1" lang="ja-JP" altLang="en-US" sz="4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＜今後の対応＞</a:t>
          </a:r>
        </a:p>
        <a:p>
          <a:r>
            <a:rPr kumimoji="1" lang="ja-JP" altLang="en-US" sz="1100">
              <a:solidFill>
                <a:sysClr val="windowText" lastClr="000000"/>
              </a:solidFill>
              <a:latin typeface="ＭＳ ゴシック" pitchFamily="49" charset="-128"/>
              <a:ea typeface="ＭＳ ゴシック" pitchFamily="49" charset="-128"/>
            </a:rPr>
            <a:t>各会計で適正な財政運営、企業経営を行っていく。特に赤字が生じている特別会計においては、経営健全化計画の着実な実施、また一般会計の財政状況を勘案する中で繰出を行うなど赤字の解消に努める。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31246;&#36001;&#25919;&#65319;/02&#36001;&#25919;&#25285;&#24403;/08&#36001;&#25919;&#29366;&#27841;&#19968;&#35239;&#34920;&#31561;/01&#36001;&#25919;&#29366;&#27841;&#36039;&#26009;&#38598;/H27&#27770;&#31639;/07&#36861;&#21152;&#36001;&#25919;&#29366;&#27841;&#36039;&#26009;&#38598;/&#12304;&#36001;&#25919;&#29366;&#27841;&#36039;&#26009;&#38598;&#12305;_372030_&#22338;&#20986;&#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126.5</v>
          </cell>
          <cell r="L73">
            <v>118.1</v>
          </cell>
          <cell r="M73">
            <v>106.4</v>
          </cell>
          <cell r="N73">
            <v>105.9</v>
          </cell>
          <cell r="O73">
            <v>97.5</v>
          </cell>
        </row>
        <row r="75">
          <cell r="K75">
            <v>15.6</v>
          </cell>
          <cell r="L75">
            <v>14.8</v>
          </cell>
          <cell r="M75">
            <v>13.6</v>
          </cell>
          <cell r="N75">
            <v>12.9</v>
          </cell>
          <cell r="O75">
            <v>12.6</v>
          </cell>
        </row>
        <row r="77">
          <cell r="G77" t="str">
            <v>類似団体内平均値</v>
          </cell>
          <cell r="K77">
            <v>69.2</v>
          </cell>
          <cell r="L77">
            <v>58.2</v>
          </cell>
          <cell r="M77">
            <v>50.3</v>
          </cell>
          <cell r="N77">
            <v>45.9</v>
          </cell>
          <cell r="O77">
            <v>33.6</v>
          </cell>
        </row>
        <row r="79">
          <cell r="K79">
            <v>11.1</v>
          </cell>
          <cell r="L79">
            <v>10.3</v>
          </cell>
          <cell r="M79">
            <v>9.6</v>
          </cell>
          <cell r="N79">
            <v>8.8000000000000007</v>
          </cell>
          <cell r="O79">
            <v>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24039796</v>
      </c>
      <c r="BO4" s="349"/>
      <c r="BP4" s="349"/>
      <c r="BQ4" s="349"/>
      <c r="BR4" s="349"/>
      <c r="BS4" s="349"/>
      <c r="BT4" s="349"/>
      <c r="BU4" s="350"/>
      <c r="BV4" s="348">
        <v>23038278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6.2</v>
      </c>
      <c r="CU4" s="355"/>
      <c r="CV4" s="355"/>
      <c r="CW4" s="355"/>
      <c r="CX4" s="355"/>
      <c r="CY4" s="355"/>
      <c r="CZ4" s="355"/>
      <c r="DA4" s="356"/>
      <c r="DB4" s="354">
        <v>6.4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23054605</v>
      </c>
      <c r="BO5" s="386"/>
      <c r="BP5" s="386"/>
      <c r="BQ5" s="386"/>
      <c r="BR5" s="386"/>
      <c r="BS5" s="386"/>
      <c r="BT5" s="386"/>
      <c r="BU5" s="387"/>
      <c r="BV5" s="385">
        <v>21994522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90.6</v>
      </c>
      <c r="CU5" s="383"/>
      <c r="CV5" s="383"/>
      <c r="CW5" s="383"/>
      <c r="CX5" s="383"/>
      <c r="CY5" s="383"/>
      <c r="CZ5" s="383"/>
      <c r="DA5" s="384"/>
      <c r="DB5" s="382">
        <v>91.2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985191</v>
      </c>
      <c r="BO6" s="386"/>
      <c r="BP6" s="386"/>
      <c r="BQ6" s="386"/>
      <c r="BR6" s="386"/>
      <c r="BS6" s="386"/>
      <c r="BT6" s="386"/>
      <c r="BU6" s="387"/>
      <c r="BV6" s="385">
        <v>1043756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98.9</v>
      </c>
      <c r="CU6" s="423"/>
      <c r="CV6" s="423"/>
      <c r="CW6" s="423"/>
      <c r="CX6" s="423"/>
      <c r="CY6" s="423"/>
      <c r="CZ6" s="423"/>
      <c r="DA6" s="424"/>
      <c r="DB6" s="422">
        <v>100.4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140646</v>
      </c>
      <c r="BO7" s="386"/>
      <c r="BP7" s="386"/>
      <c r="BQ7" s="386"/>
      <c r="BR7" s="386"/>
      <c r="BS7" s="386"/>
      <c r="BT7" s="386"/>
      <c r="BU7" s="387"/>
      <c r="BV7" s="385">
        <v>172067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13617308</v>
      </c>
      <c r="CU7" s="386"/>
      <c r="CV7" s="386"/>
      <c r="CW7" s="386"/>
      <c r="CX7" s="386"/>
      <c r="CY7" s="386"/>
      <c r="CZ7" s="386"/>
      <c r="DA7" s="387"/>
      <c r="DB7" s="385">
        <v>13641614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844545</v>
      </c>
      <c r="BO8" s="386"/>
      <c r="BP8" s="386"/>
      <c r="BQ8" s="386"/>
      <c r="BR8" s="386"/>
      <c r="BS8" s="386"/>
      <c r="BT8" s="386"/>
      <c r="BU8" s="387"/>
      <c r="BV8" s="385">
        <v>871689</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0.84</v>
      </c>
      <c r="CU8" s="426"/>
      <c r="CV8" s="426"/>
      <c r="CW8" s="426"/>
      <c r="CX8" s="426"/>
      <c r="CY8" s="426"/>
      <c r="CZ8" s="426"/>
      <c r="DA8" s="427"/>
      <c r="DB8" s="425">
        <v>0.84</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53164</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-27144</v>
      </c>
      <c r="BO9" s="386"/>
      <c r="BP9" s="386"/>
      <c r="BQ9" s="386"/>
      <c r="BR9" s="386"/>
      <c r="BS9" s="386"/>
      <c r="BT9" s="386"/>
      <c r="BU9" s="387"/>
      <c r="BV9" s="385">
        <v>-292369</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13.7</v>
      </c>
      <c r="CU9" s="383"/>
      <c r="CV9" s="383"/>
      <c r="CW9" s="383"/>
      <c r="CX9" s="383"/>
      <c r="CY9" s="383"/>
      <c r="CZ9" s="383"/>
      <c r="DA9" s="384"/>
      <c r="DB9" s="382">
        <v>14.6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55621</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78</v>
      </c>
      <c r="AV10" s="418"/>
      <c r="AW10" s="418"/>
      <c r="AX10" s="418"/>
      <c r="AY10" s="419" t="s">
        <v>102</v>
      </c>
      <c r="AZ10" s="420"/>
      <c r="BA10" s="420"/>
      <c r="BB10" s="420"/>
      <c r="BC10" s="420"/>
      <c r="BD10" s="420"/>
      <c r="BE10" s="420"/>
      <c r="BF10" s="420"/>
      <c r="BG10" s="420"/>
      <c r="BH10" s="420"/>
      <c r="BI10" s="420"/>
      <c r="BJ10" s="420"/>
      <c r="BK10" s="420"/>
      <c r="BL10" s="420"/>
      <c r="BM10" s="421"/>
      <c r="BN10" s="385">
        <v>450721</v>
      </c>
      <c r="BO10" s="386"/>
      <c r="BP10" s="386"/>
      <c r="BQ10" s="386"/>
      <c r="BR10" s="386"/>
      <c r="BS10" s="386"/>
      <c r="BT10" s="386"/>
      <c r="BU10" s="387"/>
      <c r="BV10" s="385">
        <v>600594</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78</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v>14800</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54798</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200000</v>
      </c>
      <c r="BO12" s="386"/>
      <c r="BP12" s="386"/>
      <c r="BQ12" s="386"/>
      <c r="BR12" s="386"/>
      <c r="BS12" s="386"/>
      <c r="BT12" s="386"/>
      <c r="BU12" s="387"/>
      <c r="BV12" s="385">
        <v>100000</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54274</v>
      </c>
      <c r="S13" s="467"/>
      <c r="T13" s="467"/>
      <c r="U13" s="467"/>
      <c r="V13" s="468"/>
      <c r="W13" s="401" t="s">
        <v>120</v>
      </c>
      <c r="X13" s="402"/>
      <c r="Y13" s="402"/>
      <c r="Z13" s="402"/>
      <c r="AA13" s="402"/>
      <c r="AB13" s="392"/>
      <c r="AC13" s="436">
        <v>1293</v>
      </c>
      <c r="AD13" s="437"/>
      <c r="AE13" s="437"/>
      <c r="AF13" s="437"/>
      <c r="AG13" s="476"/>
      <c r="AH13" s="436">
        <v>1749</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223577</v>
      </c>
      <c r="BO13" s="386"/>
      <c r="BP13" s="386"/>
      <c r="BQ13" s="386"/>
      <c r="BR13" s="386"/>
      <c r="BS13" s="386"/>
      <c r="BT13" s="386"/>
      <c r="BU13" s="387"/>
      <c r="BV13" s="385">
        <v>223025</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12.6</v>
      </c>
      <c r="CU13" s="383"/>
      <c r="CV13" s="383"/>
      <c r="CW13" s="383"/>
      <c r="CX13" s="383"/>
      <c r="CY13" s="383"/>
      <c r="CZ13" s="383"/>
      <c r="DA13" s="384"/>
      <c r="DB13" s="382">
        <v>12.9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55267</v>
      </c>
      <c r="S14" s="467"/>
      <c r="T14" s="467"/>
      <c r="U14" s="467"/>
      <c r="V14" s="468"/>
      <c r="W14" s="375"/>
      <c r="X14" s="376"/>
      <c r="Y14" s="376"/>
      <c r="Z14" s="376"/>
      <c r="AA14" s="376"/>
      <c r="AB14" s="365"/>
      <c r="AC14" s="469">
        <v>5.3</v>
      </c>
      <c r="AD14" s="470"/>
      <c r="AE14" s="470"/>
      <c r="AF14" s="470"/>
      <c r="AG14" s="471"/>
      <c r="AH14" s="469">
        <v>6.6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97.5</v>
      </c>
      <c r="CU14" s="481"/>
      <c r="CV14" s="481"/>
      <c r="CW14" s="481"/>
      <c r="CX14" s="481"/>
      <c r="CY14" s="481"/>
      <c r="CZ14" s="481"/>
      <c r="DA14" s="482"/>
      <c r="DB14" s="480">
        <v>105.9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54800</v>
      </c>
      <c r="S15" s="467"/>
      <c r="T15" s="467"/>
      <c r="U15" s="467"/>
      <c r="V15" s="468"/>
      <c r="W15" s="401" t="s">
        <v>127</v>
      </c>
      <c r="X15" s="402"/>
      <c r="Y15" s="402"/>
      <c r="Z15" s="402"/>
      <c r="AA15" s="402"/>
      <c r="AB15" s="392"/>
      <c r="AC15" s="436">
        <v>6781</v>
      </c>
      <c r="AD15" s="437"/>
      <c r="AE15" s="437"/>
      <c r="AF15" s="437"/>
      <c r="AG15" s="476"/>
      <c r="AH15" s="436">
        <v>7464</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8410903</v>
      </c>
      <c r="BO15" s="349"/>
      <c r="BP15" s="349"/>
      <c r="BQ15" s="349"/>
      <c r="BR15" s="349"/>
      <c r="BS15" s="349"/>
      <c r="BT15" s="349"/>
      <c r="BU15" s="350"/>
      <c r="BV15" s="348">
        <v>8322993</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27.9</v>
      </c>
      <c r="AD16" s="470"/>
      <c r="AE16" s="470"/>
      <c r="AF16" s="470"/>
      <c r="AG16" s="471"/>
      <c r="AH16" s="469">
        <v>28.2</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10009010</v>
      </c>
      <c r="BO16" s="386"/>
      <c r="BP16" s="386"/>
      <c r="BQ16" s="386"/>
      <c r="BR16" s="386"/>
      <c r="BS16" s="386"/>
      <c r="BT16" s="386"/>
      <c r="BU16" s="387"/>
      <c r="BV16" s="385">
        <v>9794205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16259</v>
      </c>
      <c r="AD17" s="437"/>
      <c r="AE17" s="437"/>
      <c r="AF17" s="437"/>
      <c r="AG17" s="476"/>
      <c r="AH17" s="436">
        <v>17046</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10831248</v>
      </c>
      <c r="BO17" s="386"/>
      <c r="BP17" s="386"/>
      <c r="BQ17" s="386"/>
      <c r="BR17" s="386"/>
      <c r="BS17" s="386"/>
      <c r="BT17" s="386"/>
      <c r="BU17" s="387"/>
      <c r="BV17" s="385">
        <v>10821462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92.49</v>
      </c>
      <c r="M18" s="498"/>
      <c r="N18" s="498"/>
      <c r="O18" s="498"/>
      <c r="P18" s="498"/>
      <c r="Q18" s="498"/>
      <c r="R18" s="499"/>
      <c r="S18" s="499"/>
      <c r="T18" s="499"/>
      <c r="U18" s="499"/>
      <c r="V18" s="500"/>
      <c r="W18" s="403"/>
      <c r="X18" s="404"/>
      <c r="Y18" s="404"/>
      <c r="Z18" s="404"/>
      <c r="AA18" s="404"/>
      <c r="AB18" s="395"/>
      <c r="AC18" s="501">
        <v>66.8</v>
      </c>
      <c r="AD18" s="502"/>
      <c r="AE18" s="502"/>
      <c r="AF18" s="502"/>
      <c r="AG18" s="503"/>
      <c r="AH18" s="501">
        <v>64.400000000000006</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12734298</v>
      </c>
      <c r="BO18" s="386"/>
      <c r="BP18" s="386"/>
      <c r="BQ18" s="386"/>
      <c r="BR18" s="386"/>
      <c r="BS18" s="386"/>
      <c r="BT18" s="386"/>
      <c r="BU18" s="387"/>
      <c r="BV18" s="385">
        <v>12638241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575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16641533</v>
      </c>
      <c r="BO19" s="386"/>
      <c r="BP19" s="386"/>
      <c r="BQ19" s="386"/>
      <c r="BR19" s="386"/>
      <c r="BS19" s="386"/>
      <c r="BT19" s="386"/>
      <c r="BU19" s="387"/>
      <c r="BV19" s="385">
        <v>16571686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21361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21937387</v>
      </c>
      <c r="BO23" s="386"/>
      <c r="BP23" s="386"/>
      <c r="BQ23" s="386"/>
      <c r="BR23" s="386"/>
      <c r="BS23" s="386"/>
      <c r="BT23" s="386"/>
      <c r="BU23" s="387"/>
      <c r="BV23" s="385">
        <v>21662151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8850</v>
      </c>
      <c r="R24" s="437"/>
      <c r="S24" s="437"/>
      <c r="T24" s="437"/>
      <c r="U24" s="437"/>
      <c r="V24" s="476"/>
      <c r="W24" s="531"/>
      <c r="X24" s="519"/>
      <c r="Y24" s="520"/>
      <c r="Z24" s="435" t="s">
        <v>151</v>
      </c>
      <c r="AA24" s="415"/>
      <c r="AB24" s="415"/>
      <c r="AC24" s="415"/>
      <c r="AD24" s="415"/>
      <c r="AE24" s="415"/>
      <c r="AF24" s="415"/>
      <c r="AG24" s="416"/>
      <c r="AH24" s="436">
        <v>460</v>
      </c>
      <c r="AI24" s="437"/>
      <c r="AJ24" s="437"/>
      <c r="AK24" s="437"/>
      <c r="AL24" s="476"/>
      <c r="AM24" s="436">
        <v>1399780</v>
      </c>
      <c r="AN24" s="437"/>
      <c r="AO24" s="437"/>
      <c r="AP24" s="437"/>
      <c r="AQ24" s="437"/>
      <c r="AR24" s="476"/>
      <c r="AS24" s="436">
        <v>3043</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18021802</v>
      </c>
      <c r="BO24" s="386"/>
      <c r="BP24" s="386"/>
      <c r="BQ24" s="386"/>
      <c r="BR24" s="386"/>
      <c r="BS24" s="386"/>
      <c r="BT24" s="386"/>
      <c r="BU24" s="387"/>
      <c r="BV24" s="385">
        <v>17403059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1</v>
      </c>
      <c r="M25" s="437"/>
      <c r="N25" s="437"/>
      <c r="O25" s="437"/>
      <c r="P25" s="476"/>
      <c r="Q25" s="436">
        <v>6790</v>
      </c>
      <c r="R25" s="437"/>
      <c r="S25" s="437"/>
      <c r="T25" s="437"/>
      <c r="U25" s="437"/>
      <c r="V25" s="476"/>
      <c r="W25" s="531"/>
      <c r="X25" s="519"/>
      <c r="Y25" s="520"/>
      <c r="Z25" s="435" t="s">
        <v>154</v>
      </c>
      <c r="AA25" s="415"/>
      <c r="AB25" s="415"/>
      <c r="AC25" s="415"/>
      <c r="AD25" s="415"/>
      <c r="AE25" s="415"/>
      <c r="AF25" s="415"/>
      <c r="AG25" s="416"/>
      <c r="AH25" s="436">
        <v>77</v>
      </c>
      <c r="AI25" s="437"/>
      <c r="AJ25" s="437"/>
      <c r="AK25" s="437"/>
      <c r="AL25" s="476"/>
      <c r="AM25" s="436">
        <v>235851</v>
      </c>
      <c r="AN25" s="437"/>
      <c r="AO25" s="437"/>
      <c r="AP25" s="437"/>
      <c r="AQ25" s="437"/>
      <c r="AR25" s="476"/>
      <c r="AS25" s="436">
        <v>3063</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736538</v>
      </c>
      <c r="BO25" s="349"/>
      <c r="BP25" s="349"/>
      <c r="BQ25" s="349"/>
      <c r="BR25" s="349"/>
      <c r="BS25" s="349"/>
      <c r="BT25" s="349"/>
      <c r="BU25" s="350"/>
      <c r="BV25" s="348">
        <v>886284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6100</v>
      </c>
      <c r="R26" s="437"/>
      <c r="S26" s="437"/>
      <c r="T26" s="437"/>
      <c r="U26" s="437"/>
      <c r="V26" s="476"/>
      <c r="W26" s="531"/>
      <c r="X26" s="519"/>
      <c r="Y26" s="520"/>
      <c r="Z26" s="435" t="s">
        <v>157</v>
      </c>
      <c r="AA26" s="541"/>
      <c r="AB26" s="541"/>
      <c r="AC26" s="541"/>
      <c r="AD26" s="541"/>
      <c r="AE26" s="541"/>
      <c r="AF26" s="541"/>
      <c r="AG26" s="542"/>
      <c r="AH26" s="436">
        <v>49</v>
      </c>
      <c r="AI26" s="437"/>
      <c r="AJ26" s="437"/>
      <c r="AK26" s="437"/>
      <c r="AL26" s="476"/>
      <c r="AM26" s="436">
        <v>163219</v>
      </c>
      <c r="AN26" s="437"/>
      <c r="AO26" s="437"/>
      <c r="AP26" s="437"/>
      <c r="AQ26" s="437"/>
      <c r="AR26" s="476"/>
      <c r="AS26" s="436">
        <v>3331</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5540</v>
      </c>
      <c r="R27" s="437"/>
      <c r="S27" s="437"/>
      <c r="T27" s="437"/>
      <c r="U27" s="437"/>
      <c r="V27" s="476"/>
      <c r="W27" s="531"/>
      <c r="X27" s="519"/>
      <c r="Y27" s="520"/>
      <c r="Z27" s="435" t="s">
        <v>160</v>
      </c>
      <c r="AA27" s="415"/>
      <c r="AB27" s="415"/>
      <c r="AC27" s="415"/>
      <c r="AD27" s="415"/>
      <c r="AE27" s="415"/>
      <c r="AF27" s="415"/>
      <c r="AG27" s="416"/>
      <c r="AH27" s="436">
        <v>30</v>
      </c>
      <c r="AI27" s="437"/>
      <c r="AJ27" s="437"/>
      <c r="AK27" s="437"/>
      <c r="AL27" s="476"/>
      <c r="AM27" s="436">
        <v>85830</v>
      </c>
      <c r="AN27" s="437"/>
      <c r="AO27" s="437"/>
      <c r="AP27" s="437"/>
      <c r="AQ27" s="437"/>
      <c r="AR27" s="476"/>
      <c r="AS27" s="436">
        <v>2861</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t="s">
        <v>118</v>
      </c>
      <c r="BO27" s="555"/>
      <c r="BP27" s="555"/>
      <c r="BQ27" s="555"/>
      <c r="BR27" s="555"/>
      <c r="BS27" s="555"/>
      <c r="BT27" s="555"/>
      <c r="BU27" s="556"/>
      <c r="BV27" s="554" t="s">
        <v>118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4830</v>
      </c>
      <c r="R28" s="437"/>
      <c r="S28" s="437"/>
      <c r="T28" s="437"/>
      <c r="U28" s="437"/>
      <c r="V28" s="476"/>
      <c r="W28" s="531"/>
      <c r="X28" s="519"/>
      <c r="Y28" s="520"/>
      <c r="Z28" s="435" t="s">
        <v>163</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3135918</v>
      </c>
      <c r="BO28" s="349"/>
      <c r="BP28" s="349"/>
      <c r="BQ28" s="349"/>
      <c r="BR28" s="349"/>
      <c r="BS28" s="349"/>
      <c r="BT28" s="349"/>
      <c r="BU28" s="350"/>
      <c r="BV28" s="348">
        <v>2885197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20</v>
      </c>
      <c r="M29" s="437"/>
      <c r="N29" s="437"/>
      <c r="O29" s="437"/>
      <c r="P29" s="476"/>
      <c r="Q29" s="436">
        <v>4330</v>
      </c>
      <c r="R29" s="437"/>
      <c r="S29" s="437"/>
      <c r="T29" s="437"/>
      <c r="U29" s="437"/>
      <c r="V29" s="476"/>
      <c r="W29" s="532"/>
      <c r="X29" s="533"/>
      <c r="Y29" s="534"/>
      <c r="Z29" s="435" t="s">
        <v>167</v>
      </c>
      <c r="AA29" s="415"/>
      <c r="AB29" s="415"/>
      <c r="AC29" s="415"/>
      <c r="AD29" s="415"/>
      <c r="AE29" s="415"/>
      <c r="AF29" s="415"/>
      <c r="AG29" s="416"/>
      <c r="AH29" s="436">
        <v>490</v>
      </c>
      <c r="AI29" s="437"/>
      <c r="AJ29" s="437"/>
      <c r="AK29" s="437"/>
      <c r="AL29" s="476"/>
      <c r="AM29" s="436">
        <v>1485610</v>
      </c>
      <c r="AN29" s="437"/>
      <c r="AO29" s="437"/>
      <c r="AP29" s="437"/>
      <c r="AQ29" s="437"/>
      <c r="AR29" s="476"/>
      <c r="AS29" s="436">
        <v>3032</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18356</v>
      </c>
      <c r="BO29" s="386"/>
      <c r="BP29" s="386"/>
      <c r="BQ29" s="386"/>
      <c r="BR29" s="386"/>
      <c r="BS29" s="386"/>
      <c r="BT29" s="386"/>
      <c r="BU29" s="387"/>
      <c r="BV29" s="385">
        <v>18351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101.1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1646979</v>
      </c>
      <c r="BO30" s="555"/>
      <c r="BP30" s="555"/>
      <c r="BQ30" s="555"/>
      <c r="BR30" s="555"/>
      <c r="BS30" s="555"/>
      <c r="BT30" s="555"/>
      <c r="BU30" s="556"/>
      <c r="BV30" s="554">
        <v>1681822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IF('各会計、関係団体の財政状況及び健全化判断比率'!B34="","",'各会計、関係団体の財政状況及び健全化判断比率'!B34)</f>
        <v>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IF('各会計、関係団体の財政状況及び健全化判断比率'!B36="","",'各会計、関係団体の財政状況及び健全化判断比率'!B36)</f>
        <v>坂出港港湾整備事業特別会計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坂出、宇多津広域行政事務組合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本州四国総合開発</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王越診療所特別会計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国民健康保険与島診療所特別会計</v>
      </c>
      <c r="X35" s="567"/>
      <c r="Y35" s="567"/>
      <c r="Z35" s="567"/>
      <c r="AA35" s="567"/>
      <c r="AB35" s="567"/>
      <c r="AC35" s="567"/>
      <c r="AD35" s="567"/>
      <c r="AE35" s="567"/>
      <c r="AF35" s="567"/>
      <c r="AG35" s="567"/>
      <c r="AH35" s="567"/>
      <c r="AI35" s="567"/>
      <c r="AJ35" s="567"/>
      <c r="AK35" s="567"/>
      <c r="AL35" s="165"/>
      <c r="AM35" s="566">
        <f t="shared" ref="AM35:AM43" si="0">IF(AO35="","",AM34+1)</f>
        <v>11</v>
      </c>
      <c r="AN35" s="566"/>
      <c r="AO35" s="567" t="str">
        <f>IF('各会計、関係団体の財政状況及び健全化判断比率'!B35="","",'各会計、関係団体の財政状況及び健全化判断比率'!B35)</f>
        <v>市立病院事業会計</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IF('各会計、関係団体の財政状況及び健全化判断比率'!B37="","",'各会計、関係団体の財政状況及び健全化判断比率'!B37)</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香川県後期高齢者医療広域連合（一般会計）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坂出市学校給食会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公共用地先行取得事業特別会計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香川県後期高齢者医療広域連合（後期高齢者医療事業）</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介護保険介護予防支援事業特別会計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坂出駅北口地下駐車場事業特別会計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9</v>
      </c>
      <c r="V39" s="566"/>
      <c r="W39" s="567" t="str">
        <f>IF('各会計、関係団体の財政状況及び健全化判断比率'!B33="","",'各会計、関係団体の財政状況及び健全化判断比率'!B33)</f>
        <v>後期高齢者医療特別会計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51" t="s">
        <v>532</v>
      </c>
      <c r="D34" s="1151"/>
      <c r="E34" s="1152"/>
      <c r="F34" s="32">
        <v>2.08</v>
      </c>
      <c r="G34" s="33">
        <v>0.56000000000000005</v>
      </c>
      <c r="H34" s="33">
        <v>0.09</v>
      </c>
      <c r="I34" s="33" t="s">
        <v>533</v>
      </c>
      <c r="J34" s="34" t="s">
        <v>534</v>
      </c>
      <c r="K34" s="22"/>
      <c r="L34" s="22"/>
      <c r="M34" s="22"/>
      <c r="N34" s="22"/>
      <c r="O34" s="22"/>
      <c r="P34" s="22"/>
    </row>
    <row r="35" spans="1:16" ht="39" customHeight="1">
      <c r="A35" s="22"/>
      <c r="B35" s="35"/>
      <c r="C35" s="1145" t="s">
        <v>535</v>
      </c>
      <c r="D35" s="1146"/>
      <c r="E35" s="1147"/>
      <c r="F35" s="36" t="s">
        <v>536</v>
      </c>
      <c r="G35" s="37" t="s">
        <v>537</v>
      </c>
      <c r="H35" s="37" t="s">
        <v>538</v>
      </c>
      <c r="I35" s="37" t="s">
        <v>538</v>
      </c>
      <c r="J35" s="38" t="s">
        <v>538</v>
      </c>
      <c r="K35" s="22"/>
      <c r="L35" s="22"/>
      <c r="M35" s="22"/>
      <c r="N35" s="22"/>
      <c r="O35" s="22"/>
      <c r="P35" s="22"/>
    </row>
    <row r="36" spans="1:16" ht="39" customHeight="1">
      <c r="A36" s="22"/>
      <c r="B36" s="35"/>
      <c r="C36" s="1145" t="s">
        <v>539</v>
      </c>
      <c r="D36" s="1146"/>
      <c r="E36" s="1147"/>
      <c r="F36" s="36">
        <v>18.5</v>
      </c>
      <c r="G36" s="37">
        <v>22.54</v>
      </c>
      <c r="H36" s="37">
        <v>25.73</v>
      </c>
      <c r="I36" s="37">
        <v>26.97</v>
      </c>
      <c r="J36" s="38">
        <v>29.29</v>
      </c>
      <c r="K36" s="22"/>
      <c r="L36" s="22"/>
      <c r="M36" s="22"/>
      <c r="N36" s="22"/>
      <c r="O36" s="22"/>
      <c r="P36" s="22"/>
    </row>
    <row r="37" spans="1:16" ht="39" customHeight="1">
      <c r="A37" s="22"/>
      <c r="B37" s="35"/>
      <c r="C37" s="1145" t="s">
        <v>540</v>
      </c>
      <c r="D37" s="1146"/>
      <c r="E37" s="1147"/>
      <c r="F37" s="36">
        <v>8.99</v>
      </c>
      <c r="G37" s="37">
        <v>9.31</v>
      </c>
      <c r="H37" s="37">
        <v>9.7200000000000006</v>
      </c>
      <c r="I37" s="37">
        <v>8.94</v>
      </c>
      <c r="J37" s="38">
        <v>8.8699999999999992</v>
      </c>
      <c r="K37" s="22"/>
      <c r="L37" s="22"/>
      <c r="M37" s="22"/>
      <c r="N37" s="22"/>
      <c r="O37" s="22"/>
      <c r="P37" s="22"/>
    </row>
    <row r="38" spans="1:16" ht="39" customHeight="1">
      <c r="A38" s="22"/>
      <c r="B38" s="35"/>
      <c r="C38" s="1145" t="s">
        <v>541</v>
      </c>
      <c r="D38" s="1146"/>
      <c r="E38" s="1147"/>
      <c r="F38" s="36">
        <v>7.04</v>
      </c>
      <c r="G38" s="37">
        <v>5.47</v>
      </c>
      <c r="H38" s="37">
        <v>8.51</v>
      </c>
      <c r="I38" s="37">
        <v>6.38</v>
      </c>
      <c r="J38" s="38">
        <v>6.18</v>
      </c>
      <c r="K38" s="22"/>
      <c r="L38" s="22"/>
      <c r="M38" s="22"/>
      <c r="N38" s="22"/>
      <c r="O38" s="22"/>
      <c r="P38" s="22"/>
    </row>
    <row r="39" spans="1:16" ht="39" customHeight="1">
      <c r="A39" s="22"/>
      <c r="B39" s="35"/>
      <c r="C39" s="1145" t="s">
        <v>542</v>
      </c>
      <c r="D39" s="1146"/>
      <c r="E39" s="1147"/>
      <c r="F39" s="36">
        <v>0.54</v>
      </c>
      <c r="G39" s="37">
        <v>0.72</v>
      </c>
      <c r="H39" s="37">
        <v>0.84</v>
      </c>
      <c r="I39" s="37">
        <v>1.05</v>
      </c>
      <c r="J39" s="38">
        <v>0.63</v>
      </c>
      <c r="K39" s="22"/>
      <c r="L39" s="22"/>
      <c r="M39" s="22"/>
      <c r="N39" s="22"/>
      <c r="O39" s="22"/>
      <c r="P39" s="22"/>
    </row>
    <row r="40" spans="1:16" ht="39" customHeight="1">
      <c r="A40" s="22"/>
      <c r="B40" s="35"/>
      <c r="C40" s="1145" t="s">
        <v>543</v>
      </c>
      <c r="D40" s="1146"/>
      <c r="E40" s="1147"/>
      <c r="F40" s="36" t="s">
        <v>544</v>
      </c>
      <c r="G40" s="37">
        <v>0</v>
      </c>
      <c r="H40" s="37">
        <v>0.15</v>
      </c>
      <c r="I40" s="37">
        <v>0.3</v>
      </c>
      <c r="J40" s="38">
        <v>0.44</v>
      </c>
      <c r="K40" s="22"/>
      <c r="L40" s="22"/>
      <c r="M40" s="22"/>
      <c r="N40" s="22"/>
      <c r="O40" s="22"/>
      <c r="P40" s="22"/>
    </row>
    <row r="41" spans="1:16" ht="39" customHeight="1">
      <c r="A41" s="22"/>
      <c r="B41" s="35"/>
      <c r="C41" s="1145" t="s">
        <v>545</v>
      </c>
      <c r="D41" s="1146"/>
      <c r="E41" s="1147"/>
      <c r="F41" s="36">
        <v>0</v>
      </c>
      <c r="G41" s="37">
        <v>0</v>
      </c>
      <c r="H41" s="37">
        <v>0</v>
      </c>
      <c r="I41" s="37">
        <v>0</v>
      </c>
      <c r="J41" s="38">
        <v>0.01</v>
      </c>
      <c r="K41" s="22"/>
      <c r="L41" s="22"/>
      <c r="M41" s="22"/>
      <c r="N41" s="22"/>
      <c r="O41" s="22"/>
      <c r="P41" s="22"/>
    </row>
    <row r="42" spans="1:16" ht="39" customHeight="1">
      <c r="A42" s="22"/>
      <c r="B42" s="39"/>
      <c r="C42" s="1145" t="s">
        <v>546</v>
      </c>
      <c r="D42" s="1146"/>
      <c r="E42" s="1147"/>
      <c r="F42" s="36" t="s">
        <v>547</v>
      </c>
      <c r="G42" s="37" t="s">
        <v>487</v>
      </c>
      <c r="H42" s="37" t="s">
        <v>487</v>
      </c>
      <c r="I42" s="37" t="s">
        <v>487</v>
      </c>
      <c r="J42" s="38" t="s">
        <v>487</v>
      </c>
      <c r="K42" s="22"/>
      <c r="L42" s="22"/>
      <c r="M42" s="22"/>
      <c r="N42" s="22"/>
      <c r="O42" s="22"/>
      <c r="P42" s="22"/>
    </row>
    <row r="43" spans="1:16" ht="39" customHeight="1" thickBot="1">
      <c r="A43" s="22"/>
      <c r="B43" s="40"/>
      <c r="C43" s="1148" t="s">
        <v>548</v>
      </c>
      <c r="D43" s="1149"/>
      <c r="E43" s="1150"/>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1" t="s">
        <v>11</v>
      </c>
      <c r="C45" s="1162"/>
      <c r="D45" s="58"/>
      <c r="E45" s="1167" t="s">
        <v>12</v>
      </c>
      <c r="F45" s="1167"/>
      <c r="G45" s="1167"/>
      <c r="H45" s="1167"/>
      <c r="I45" s="1167"/>
      <c r="J45" s="1168"/>
      <c r="K45" s="59">
        <v>2611</v>
      </c>
      <c r="L45" s="60">
        <v>2478</v>
      </c>
      <c r="M45" s="60">
        <v>2383</v>
      </c>
      <c r="N45" s="60">
        <v>2427</v>
      </c>
      <c r="O45" s="61">
        <v>2295</v>
      </c>
      <c r="P45" s="48"/>
      <c r="Q45" s="48"/>
      <c r="R45" s="48"/>
      <c r="S45" s="48"/>
      <c r="T45" s="48"/>
      <c r="U45" s="48"/>
    </row>
    <row r="46" spans="1:21" ht="30.75" customHeight="1">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c r="A47" s="48"/>
      <c r="B47" s="1163"/>
      <c r="C47" s="1164"/>
      <c r="D47" s="62"/>
      <c r="E47" s="1155" t="s">
        <v>14</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c r="A48" s="48"/>
      <c r="B48" s="1163"/>
      <c r="C48" s="1164"/>
      <c r="D48" s="62"/>
      <c r="E48" s="1155" t="s">
        <v>15</v>
      </c>
      <c r="F48" s="1155"/>
      <c r="G48" s="1155"/>
      <c r="H48" s="1155"/>
      <c r="I48" s="1155"/>
      <c r="J48" s="1156"/>
      <c r="K48" s="63">
        <v>585</v>
      </c>
      <c r="L48" s="64">
        <v>574</v>
      </c>
      <c r="M48" s="64">
        <v>565</v>
      </c>
      <c r="N48" s="64">
        <v>597</v>
      </c>
      <c r="O48" s="65">
        <v>644</v>
      </c>
      <c r="P48" s="48"/>
      <c r="Q48" s="48"/>
      <c r="R48" s="48"/>
      <c r="S48" s="48"/>
      <c r="T48" s="48"/>
      <c r="U48" s="48"/>
    </row>
    <row r="49" spans="1:21" ht="30.75" customHeight="1">
      <c r="A49" s="48"/>
      <c r="B49" s="1163"/>
      <c r="C49" s="1164"/>
      <c r="D49" s="62"/>
      <c r="E49" s="1155" t="s">
        <v>16</v>
      </c>
      <c r="F49" s="1155"/>
      <c r="G49" s="1155"/>
      <c r="H49" s="1155"/>
      <c r="I49" s="1155"/>
      <c r="J49" s="1156"/>
      <c r="K49" s="63">
        <v>158</v>
      </c>
      <c r="L49" s="64">
        <v>107</v>
      </c>
      <c r="M49" s="64">
        <v>107</v>
      </c>
      <c r="N49" s="64">
        <v>75</v>
      </c>
      <c r="O49" s="65">
        <v>37</v>
      </c>
      <c r="P49" s="48"/>
      <c r="Q49" s="48"/>
      <c r="R49" s="48"/>
      <c r="S49" s="48"/>
      <c r="T49" s="48"/>
      <c r="U49" s="48"/>
    </row>
    <row r="50" spans="1:21" ht="30.75" customHeight="1">
      <c r="A50" s="48"/>
      <c r="B50" s="1163"/>
      <c r="C50" s="1164"/>
      <c r="D50" s="62"/>
      <c r="E50" s="1155" t="s">
        <v>17</v>
      </c>
      <c r="F50" s="1155"/>
      <c r="G50" s="1155"/>
      <c r="H50" s="1155"/>
      <c r="I50" s="1155"/>
      <c r="J50" s="1156"/>
      <c r="K50" s="63">
        <v>1</v>
      </c>
      <c r="L50" s="64">
        <v>1</v>
      </c>
      <c r="M50" s="64">
        <v>1</v>
      </c>
      <c r="N50" s="64">
        <v>1</v>
      </c>
      <c r="O50" s="65">
        <v>1</v>
      </c>
      <c r="P50" s="48"/>
      <c r="Q50" s="48"/>
      <c r="R50" s="48"/>
      <c r="S50" s="48"/>
      <c r="T50" s="48"/>
      <c r="U50" s="48"/>
    </row>
    <row r="51" spans="1:21" ht="30.75" customHeight="1">
      <c r="A51" s="48"/>
      <c r="B51" s="1165"/>
      <c r="C51" s="1166"/>
      <c r="D51" s="66"/>
      <c r="E51" s="1155" t="s">
        <v>18</v>
      </c>
      <c r="F51" s="1155"/>
      <c r="G51" s="1155"/>
      <c r="H51" s="1155"/>
      <c r="I51" s="1155"/>
      <c r="J51" s="1156"/>
      <c r="K51" s="63" t="s">
        <v>487</v>
      </c>
      <c r="L51" s="64" t="s">
        <v>487</v>
      </c>
      <c r="M51" s="64" t="s">
        <v>487</v>
      </c>
      <c r="N51" s="64" t="s">
        <v>487</v>
      </c>
      <c r="O51" s="65" t="s">
        <v>487</v>
      </c>
      <c r="P51" s="48"/>
      <c r="Q51" s="48"/>
      <c r="R51" s="48"/>
      <c r="S51" s="48"/>
      <c r="T51" s="48"/>
      <c r="U51" s="48"/>
    </row>
    <row r="52" spans="1:21" ht="30.75" customHeight="1">
      <c r="A52" s="48"/>
      <c r="B52" s="1153" t="s">
        <v>19</v>
      </c>
      <c r="C52" s="1154"/>
      <c r="D52" s="66"/>
      <c r="E52" s="1155" t="s">
        <v>20</v>
      </c>
      <c r="F52" s="1155"/>
      <c r="G52" s="1155"/>
      <c r="H52" s="1155"/>
      <c r="I52" s="1155"/>
      <c r="J52" s="1156"/>
      <c r="K52" s="63">
        <v>1507</v>
      </c>
      <c r="L52" s="64">
        <v>1518</v>
      </c>
      <c r="M52" s="64">
        <v>1533</v>
      </c>
      <c r="N52" s="64">
        <v>1548</v>
      </c>
      <c r="O52" s="65">
        <v>1453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1848</v>
      </c>
      <c r="L53" s="69">
        <v>1642</v>
      </c>
      <c r="M53" s="69">
        <v>1523</v>
      </c>
      <c r="N53" s="69">
        <v>1552</v>
      </c>
      <c r="O53" s="70">
        <v>1524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69" t="s">
        <v>24</v>
      </c>
      <c r="C41" s="1170"/>
      <c r="D41" s="81"/>
      <c r="E41" s="1175" t="s">
        <v>25</v>
      </c>
      <c r="F41" s="1175"/>
      <c r="G41" s="1175"/>
      <c r="H41" s="1176"/>
      <c r="I41" s="82">
        <v>21152</v>
      </c>
      <c r="J41" s="83">
        <v>20946</v>
      </c>
      <c r="K41" s="83">
        <v>21843</v>
      </c>
      <c r="L41" s="83">
        <v>21662</v>
      </c>
      <c r="M41" s="84">
        <v>21937</v>
      </c>
    </row>
    <row r="42" spans="2:13" ht="27.75" customHeight="1">
      <c r="B42" s="1171"/>
      <c r="C42" s="1172"/>
      <c r="D42" s="85"/>
      <c r="E42" s="1177" t="s">
        <v>26</v>
      </c>
      <c r="F42" s="1177"/>
      <c r="G42" s="1177"/>
      <c r="H42" s="1178"/>
      <c r="I42" s="86">
        <v>14</v>
      </c>
      <c r="J42" s="87">
        <v>13</v>
      </c>
      <c r="K42" s="87">
        <v>12</v>
      </c>
      <c r="L42" s="87">
        <v>10</v>
      </c>
      <c r="M42" s="88">
        <v>9</v>
      </c>
    </row>
    <row r="43" spans="2:13" ht="27.75" customHeight="1">
      <c r="B43" s="1171"/>
      <c r="C43" s="1172"/>
      <c r="D43" s="85"/>
      <c r="E43" s="1177" t="s">
        <v>27</v>
      </c>
      <c r="F43" s="1177"/>
      <c r="G43" s="1177"/>
      <c r="H43" s="1178"/>
      <c r="I43" s="86">
        <v>7289</v>
      </c>
      <c r="J43" s="87">
        <v>7431</v>
      </c>
      <c r="K43" s="87">
        <v>7657</v>
      </c>
      <c r="L43" s="87">
        <v>9904</v>
      </c>
      <c r="M43" s="88">
        <v>9812</v>
      </c>
    </row>
    <row r="44" spans="2:13" ht="27.75" customHeight="1">
      <c r="B44" s="1171"/>
      <c r="C44" s="1172"/>
      <c r="D44" s="85"/>
      <c r="E44" s="1177" t="s">
        <v>28</v>
      </c>
      <c r="F44" s="1177"/>
      <c r="G44" s="1177"/>
      <c r="H44" s="1178"/>
      <c r="I44" s="86">
        <v>316</v>
      </c>
      <c r="J44" s="87">
        <v>214</v>
      </c>
      <c r="K44" s="87">
        <v>110</v>
      </c>
      <c r="L44" s="87">
        <v>36</v>
      </c>
      <c r="M44" s="88" t="s">
        <v>487</v>
      </c>
    </row>
    <row r="45" spans="2:13" ht="27.75" customHeight="1">
      <c r="B45" s="1171"/>
      <c r="C45" s="1172"/>
      <c r="D45" s="85"/>
      <c r="E45" s="1177" t="s">
        <v>29</v>
      </c>
      <c r="F45" s="1177"/>
      <c r="G45" s="1177"/>
      <c r="H45" s="1178"/>
      <c r="I45" s="86">
        <v>5799</v>
      </c>
      <c r="J45" s="87">
        <v>5582</v>
      </c>
      <c r="K45" s="87">
        <v>4930</v>
      </c>
      <c r="L45" s="87">
        <v>4264</v>
      </c>
      <c r="M45" s="88">
        <v>3776</v>
      </c>
    </row>
    <row r="46" spans="2:13" ht="27.75" customHeight="1">
      <c r="B46" s="1171"/>
      <c r="C46" s="1172"/>
      <c r="D46" s="85"/>
      <c r="E46" s="1177" t="s">
        <v>30</v>
      </c>
      <c r="F46" s="1177"/>
      <c r="G46" s="1177"/>
      <c r="H46" s="1178"/>
      <c r="I46" s="86">
        <v>1055</v>
      </c>
      <c r="J46" s="87">
        <v>1060</v>
      </c>
      <c r="K46" s="87" t="s">
        <v>487</v>
      </c>
      <c r="L46" s="87" t="s">
        <v>487</v>
      </c>
      <c r="M46" s="88" t="s">
        <v>487</v>
      </c>
    </row>
    <row r="47" spans="2:13" ht="27.75" customHeight="1">
      <c r="B47" s="1171"/>
      <c r="C47" s="1172"/>
      <c r="D47" s="85"/>
      <c r="E47" s="1177" t="s">
        <v>31</v>
      </c>
      <c r="F47" s="1177"/>
      <c r="G47" s="1177"/>
      <c r="H47" s="1178"/>
      <c r="I47" s="86" t="s">
        <v>487</v>
      </c>
      <c r="J47" s="87" t="s">
        <v>487</v>
      </c>
      <c r="K47" s="87" t="s">
        <v>487</v>
      </c>
      <c r="L47" s="87" t="s">
        <v>487</v>
      </c>
      <c r="M47" s="88" t="s">
        <v>487</v>
      </c>
    </row>
    <row r="48" spans="2:13" ht="27.75" customHeight="1">
      <c r="B48" s="1173"/>
      <c r="C48" s="1174"/>
      <c r="D48" s="85"/>
      <c r="E48" s="1177" t="s">
        <v>32</v>
      </c>
      <c r="F48" s="1177"/>
      <c r="G48" s="1177"/>
      <c r="H48" s="1178"/>
      <c r="I48" s="86" t="s">
        <v>487</v>
      </c>
      <c r="J48" s="87" t="s">
        <v>487</v>
      </c>
      <c r="K48" s="87" t="s">
        <v>487</v>
      </c>
      <c r="L48" s="87" t="s">
        <v>487</v>
      </c>
      <c r="M48" s="88" t="s">
        <v>487</v>
      </c>
    </row>
    <row r="49" spans="2:13" ht="27.75" customHeight="1">
      <c r="B49" s="1179" t="s">
        <v>33</v>
      </c>
      <c r="C49" s="1180"/>
      <c r="D49" s="89"/>
      <c r="E49" s="1177" t="s">
        <v>34</v>
      </c>
      <c r="F49" s="1177"/>
      <c r="G49" s="1177"/>
      <c r="H49" s="1178"/>
      <c r="I49" s="86">
        <v>3634</v>
      </c>
      <c r="J49" s="87">
        <v>4163</v>
      </c>
      <c r="K49" s="87">
        <v>4274</v>
      </c>
      <c r="L49" s="87">
        <v>4827</v>
      </c>
      <c r="M49" s="88">
        <v>5246</v>
      </c>
    </row>
    <row r="50" spans="2:13" ht="27.75" customHeight="1">
      <c r="B50" s="1171"/>
      <c r="C50" s="1172"/>
      <c r="D50" s="85"/>
      <c r="E50" s="1177" t="s">
        <v>35</v>
      </c>
      <c r="F50" s="1177"/>
      <c r="G50" s="1177"/>
      <c r="H50" s="1178"/>
      <c r="I50" s="86">
        <v>58</v>
      </c>
      <c r="J50" s="87">
        <v>45</v>
      </c>
      <c r="K50" s="87">
        <v>37</v>
      </c>
      <c r="L50" s="87">
        <v>28</v>
      </c>
      <c r="M50" s="88">
        <v>21</v>
      </c>
    </row>
    <row r="51" spans="2:13" ht="27.75" customHeight="1">
      <c r="B51" s="1173"/>
      <c r="C51" s="1174"/>
      <c r="D51" s="85"/>
      <c r="E51" s="1177" t="s">
        <v>36</v>
      </c>
      <c r="F51" s="1177"/>
      <c r="G51" s="1177"/>
      <c r="H51" s="1178"/>
      <c r="I51" s="86">
        <v>16258</v>
      </c>
      <c r="J51" s="87">
        <v>16592</v>
      </c>
      <c r="K51" s="87">
        <v>17290</v>
      </c>
      <c r="L51" s="87">
        <v>18196</v>
      </c>
      <c r="M51" s="88">
        <v>18385</v>
      </c>
    </row>
    <row r="52" spans="2:13" ht="27.75" customHeight="1" thickBot="1">
      <c r="B52" s="1181" t="s">
        <v>37</v>
      </c>
      <c r="C52" s="1182"/>
      <c r="D52" s="90"/>
      <c r="E52" s="1183" t="s">
        <v>38</v>
      </c>
      <c r="F52" s="1183"/>
      <c r="G52" s="1183"/>
      <c r="H52" s="1184"/>
      <c r="I52" s="91">
        <v>15676</v>
      </c>
      <c r="J52" s="92">
        <v>14446</v>
      </c>
      <c r="K52" s="92">
        <v>12949</v>
      </c>
      <c r="L52" s="92">
        <v>12825</v>
      </c>
      <c r="M52" s="93">
        <v>11882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557</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557</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558</v>
      </c>
      <c r="C41" s="246"/>
      <c r="D41" s="246"/>
      <c r="E41" s="246"/>
      <c r="F41" s="246"/>
      <c r="G41" s="246"/>
      <c r="H41" s="246"/>
      <c r="I41" s="246"/>
      <c r="J41" s="246"/>
      <c r="K41" s="246"/>
      <c r="L41" s="246"/>
      <c r="M41" s="246"/>
      <c r="N41" s="246"/>
      <c r="O41" s="246"/>
      <c r="P41" s="247"/>
    </row>
    <row r="42" spans="2:17">
      <c r="B42" s="248"/>
      <c r="C42" s="244"/>
      <c r="D42" s="244"/>
      <c r="E42" s="244"/>
      <c r="F42" s="244"/>
      <c r="G42" s="1194" t="s">
        <v>559</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560</v>
      </c>
    </row>
    <row r="50" spans="1:17">
      <c r="B50" s="248"/>
      <c r="C50" s="244"/>
      <c r="D50" s="244"/>
      <c r="E50" s="244"/>
      <c r="F50" s="244"/>
      <c r="G50" s="1206"/>
      <c r="H50" s="1207"/>
      <c r="I50" s="1207"/>
      <c r="J50" s="1208"/>
      <c r="K50" s="1209" t="s">
        <v>527</v>
      </c>
      <c r="L50" s="1209" t="s">
        <v>528</v>
      </c>
      <c r="M50" s="1209" t="s">
        <v>529</v>
      </c>
      <c r="N50" s="1209" t="s">
        <v>530</v>
      </c>
      <c r="O50" s="1209" t="s">
        <v>531</v>
      </c>
    </row>
    <row r="51" spans="1:17">
      <c r="B51" s="248"/>
      <c r="C51" s="244"/>
      <c r="D51" s="244"/>
      <c r="E51" s="244"/>
      <c r="F51" s="244"/>
      <c r="G51" s="1210" t="s">
        <v>561</v>
      </c>
      <c r="H51" s="1211"/>
      <c r="I51" s="1212" t="s">
        <v>562</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563</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564</v>
      </c>
      <c r="H55" s="1225"/>
      <c r="I55" s="1219" t="s">
        <v>562</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565</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1194" t="s">
        <v>559</v>
      </c>
      <c r="I64" s="1195"/>
      <c r="J64" s="1195"/>
      <c r="K64" s="1195"/>
      <c r="L64" s="244"/>
      <c r="M64" s="244"/>
      <c r="N64" s="244"/>
      <c r="O64" s="244"/>
    </row>
    <row r="65" spans="2:30">
      <c r="B65" s="248"/>
      <c r="C65" s="244"/>
      <c r="D65" s="244"/>
      <c r="E65" s="244"/>
      <c r="F65" s="244"/>
      <c r="G65" s="1238" t="s">
        <v>567</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568</v>
      </c>
      <c r="I71" s="1244"/>
      <c r="J71" s="1240"/>
      <c r="K71" s="1240"/>
      <c r="L71" s="1241"/>
      <c r="M71" s="1240"/>
      <c r="N71" s="1241"/>
      <c r="O71" s="1242"/>
    </row>
    <row r="72" spans="2:30">
      <c r="B72" s="248"/>
      <c r="C72" s="244"/>
      <c r="D72" s="244"/>
      <c r="E72" s="244"/>
      <c r="F72" s="244"/>
      <c r="G72" s="1206"/>
      <c r="H72" s="1207"/>
      <c r="I72" s="1207"/>
      <c r="J72" s="1208"/>
      <c r="K72" s="1209" t="s">
        <v>527</v>
      </c>
      <c r="L72" s="1209" t="s">
        <v>528</v>
      </c>
      <c r="M72" s="1209" t="s">
        <v>529</v>
      </c>
      <c r="N72" s="1209" t="s">
        <v>530</v>
      </c>
      <c r="O72" s="1209" t="s">
        <v>531</v>
      </c>
    </row>
    <row r="73" spans="2:30">
      <c r="B73" s="248"/>
      <c r="C73" s="244"/>
      <c r="D73" s="244"/>
      <c r="E73" s="244"/>
      <c r="F73" s="244"/>
      <c r="G73" s="1210" t="s">
        <v>561</v>
      </c>
      <c r="H73" s="1211"/>
      <c r="I73" s="1212" t="s">
        <v>562</v>
      </c>
      <c r="J73" s="1212"/>
      <c r="K73" s="1245">
        <v>126.5</v>
      </c>
      <c r="L73" s="1245">
        <v>118.1</v>
      </c>
      <c r="M73" s="1217">
        <v>106.4</v>
      </c>
      <c r="N73" s="1217">
        <v>105.9</v>
      </c>
      <c r="O73" s="1217">
        <v>97.5</v>
      </c>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569</v>
      </c>
      <c r="J75" s="1219"/>
      <c r="K75" s="1246">
        <v>15.6</v>
      </c>
      <c r="L75" s="1246">
        <v>14.8</v>
      </c>
      <c r="M75" s="1246">
        <v>13.6</v>
      </c>
      <c r="N75" s="1246">
        <v>12.9</v>
      </c>
      <c r="O75" s="1246">
        <v>12.6</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564</v>
      </c>
      <c r="H77" s="1225"/>
      <c r="I77" s="1219" t="s">
        <v>562</v>
      </c>
      <c r="J77" s="1219"/>
      <c r="K77" s="1245">
        <v>69.2</v>
      </c>
      <c r="L77" s="1245">
        <v>58.2</v>
      </c>
      <c r="M77" s="1217">
        <v>50.3</v>
      </c>
      <c r="N77" s="1217">
        <v>45.9</v>
      </c>
      <c r="O77" s="1217">
        <v>33.6</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569</v>
      </c>
      <c r="J79" s="1229"/>
      <c r="K79" s="1248">
        <v>11.1</v>
      </c>
      <c r="L79" s="1248">
        <v>10.3</v>
      </c>
      <c r="M79" s="1248">
        <v>9.6</v>
      </c>
      <c r="N79" s="1248">
        <v>8.8000000000000007</v>
      </c>
      <c r="O79" s="1248">
        <v>7</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64796</v>
      </c>
      <c r="E3" s="116"/>
      <c r="F3" s="117">
        <v>47569</v>
      </c>
      <c r="G3" s="118"/>
      <c r="H3" s="119"/>
    </row>
    <row r="4" spans="1:8">
      <c r="A4" s="120"/>
      <c r="B4" s="121"/>
      <c r="C4" s="122"/>
      <c r="D4" s="123">
        <v>32859</v>
      </c>
      <c r="E4" s="124"/>
      <c r="F4" s="125">
        <v>26255</v>
      </c>
      <c r="G4" s="126"/>
      <c r="H4" s="127"/>
    </row>
    <row r="5" spans="1:8">
      <c r="A5" s="108" t="s">
        <v>521</v>
      </c>
      <c r="B5" s="113"/>
      <c r="C5" s="114"/>
      <c r="D5" s="115">
        <v>44527</v>
      </c>
      <c r="E5" s="116"/>
      <c r="F5" s="117">
        <v>50880</v>
      </c>
      <c r="G5" s="118"/>
      <c r="H5" s="119"/>
    </row>
    <row r="6" spans="1:8">
      <c r="A6" s="120"/>
      <c r="B6" s="121"/>
      <c r="C6" s="122"/>
      <c r="D6" s="123">
        <v>24831</v>
      </c>
      <c r="E6" s="124"/>
      <c r="F6" s="125">
        <v>26879</v>
      </c>
      <c r="G6" s="126"/>
      <c r="H6" s="127"/>
    </row>
    <row r="7" spans="1:8">
      <c r="A7" s="108" t="s">
        <v>522</v>
      </c>
      <c r="B7" s="113"/>
      <c r="C7" s="114"/>
      <c r="D7" s="115">
        <v>40117</v>
      </c>
      <c r="E7" s="116"/>
      <c r="F7" s="117">
        <v>63956</v>
      </c>
      <c r="G7" s="118"/>
      <c r="H7" s="119"/>
    </row>
    <row r="8" spans="1:8">
      <c r="A8" s="120"/>
      <c r="B8" s="121"/>
      <c r="C8" s="122"/>
      <c r="D8" s="123">
        <v>20757</v>
      </c>
      <c r="E8" s="124"/>
      <c r="F8" s="125">
        <v>29239</v>
      </c>
      <c r="G8" s="126"/>
      <c r="H8" s="127"/>
    </row>
    <row r="9" spans="1:8">
      <c r="A9" s="108" t="s">
        <v>523</v>
      </c>
      <c r="B9" s="113"/>
      <c r="C9" s="114"/>
      <c r="D9" s="115">
        <v>31533</v>
      </c>
      <c r="E9" s="116"/>
      <c r="F9" s="117">
        <v>66255</v>
      </c>
      <c r="G9" s="118"/>
      <c r="H9" s="119"/>
    </row>
    <row r="10" spans="1:8">
      <c r="A10" s="120"/>
      <c r="B10" s="121"/>
      <c r="C10" s="122"/>
      <c r="D10" s="123">
        <v>22311</v>
      </c>
      <c r="E10" s="124"/>
      <c r="F10" s="125">
        <v>31822</v>
      </c>
      <c r="G10" s="126"/>
      <c r="H10" s="127"/>
    </row>
    <row r="11" spans="1:8">
      <c r="A11" s="108" t="s">
        <v>524</v>
      </c>
      <c r="B11" s="113"/>
      <c r="C11" s="114"/>
      <c r="D11" s="115">
        <v>53392</v>
      </c>
      <c r="E11" s="116"/>
      <c r="F11" s="117">
        <v>47278</v>
      </c>
      <c r="G11" s="118"/>
      <c r="H11" s="119"/>
    </row>
    <row r="12" spans="1:8">
      <c r="A12" s="120"/>
      <c r="B12" s="121"/>
      <c r="C12" s="128"/>
      <c r="D12" s="123">
        <v>36814</v>
      </c>
      <c r="E12" s="124"/>
      <c r="F12" s="125">
        <v>24096</v>
      </c>
      <c r="G12" s="126"/>
      <c r="H12" s="127"/>
    </row>
    <row r="13" spans="1:8">
      <c r="A13" s="108"/>
      <c r="B13" s="113"/>
      <c r="C13" s="129"/>
      <c r="D13" s="130">
        <v>46873</v>
      </c>
      <c r="E13" s="131"/>
      <c r="F13" s="132">
        <v>55188</v>
      </c>
      <c r="G13" s="133"/>
      <c r="H13" s="119"/>
    </row>
    <row r="14" spans="1:8">
      <c r="A14" s="120"/>
      <c r="B14" s="121"/>
      <c r="C14" s="122"/>
      <c r="D14" s="123">
        <v>27514</v>
      </c>
      <c r="E14" s="124"/>
      <c r="F14" s="125">
        <v>27658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6.73</v>
      </c>
      <c r="C19" s="134">
        <f>ROUND(VALUE(SUBSTITUTE(実質収支比率等に係る経年分析!G$48,"▲","-")),2)</f>
        <v>5.47</v>
      </c>
      <c r="D19" s="134">
        <f>ROUND(VALUE(SUBSTITUTE(実質収支比率等に係る経年分析!H$48,"▲","-")),2)</f>
        <v>8.51</v>
      </c>
      <c r="E19" s="134">
        <f>ROUND(VALUE(SUBSTITUTE(実質収支比率等に係る経年分析!I$48,"▲","-")),2)</f>
        <v>6.39</v>
      </c>
      <c r="F19" s="134">
        <f>ROUND(VALUE(SUBSTITUTE(実質収支比率等に係る経年分析!J$48,"▲","-")),2)</f>
        <v>6.2</v>
      </c>
    </row>
    <row r="20" spans="1:11">
      <c r="A20" s="134" t="s">
        <v>43</v>
      </c>
      <c r="B20" s="134">
        <f>ROUND(VALUE(SUBSTITUTE(実質収支比率等に係る経年分析!F$47,"▲","-")),2)</f>
        <v>12.28</v>
      </c>
      <c r="C20" s="134">
        <f>ROUND(VALUE(SUBSTITUTE(実質収支比率等に係る経年分析!G$47,"▲","-")),2)</f>
        <v>15.33</v>
      </c>
      <c r="D20" s="134">
        <f>ROUND(VALUE(SUBSTITUTE(実質収支比率等に係る経年分析!H$47,"▲","-")),2)</f>
        <v>17.43</v>
      </c>
      <c r="E20" s="134">
        <f>ROUND(VALUE(SUBSTITUTE(実質収支比率等に係る経年分析!I$47,"▲","-")),2)</f>
        <v>21.15</v>
      </c>
      <c r="F20" s="134">
        <f>ROUND(VALUE(SUBSTITUTE(実質収支比率等に係る経年分析!J$47,"▲","-")),2)</f>
        <v>23.03</v>
      </c>
    </row>
    <row r="21" spans="1:11">
      <c r="A21" s="134" t="s">
        <v>44</v>
      </c>
      <c r="B21" s="134">
        <f>IF(ISNUMBER(VALUE(SUBSTITUTE(実質収支比率等に係る経年分析!F$49,"▲","-"))),ROUND(VALUE(SUBSTITUTE(実質収支比率等に係る経年分析!F$49,"▲","-")),2),NA())</f>
        <v>2.14</v>
      </c>
      <c r="C21" s="134">
        <f>IF(ISNUMBER(VALUE(SUBSTITUTE(実質収支比率等に係る経年分析!G$49,"▲","-"))),ROUND(VALUE(SUBSTITUTE(実質収支比率等に係る経年分析!G$49,"▲","-")),2),NA())</f>
        <v>2</v>
      </c>
      <c r="D21" s="134">
        <f>IF(ISNUMBER(VALUE(SUBSTITUTE(実質収支比率等に係る経年分析!H$49,"▲","-"))),ROUND(VALUE(SUBSTITUTE(実質収支比率等に係る経年分析!H$49,"▲","-")),2),NA())</f>
        <v>5.18</v>
      </c>
      <c r="E21" s="134">
        <f>IF(ISNUMBER(VALUE(SUBSTITUTE(実質収支比率等に係る経年分析!I$49,"▲","-"))),ROUND(VALUE(SUBSTITUTE(実質収支比率等に係る経年分析!I$49,"▲","-")),2),NA())</f>
        <v>1.63</v>
      </c>
      <c r="F21" s="134">
        <f>IF(ISNUMBER(VALUE(SUBSTITUTE(実質収支比率等に係る経年分析!J$49,"▲","-"))),ROUND(VALUE(SUBSTITUTE(実質収支比率等に係る経年分析!J$49,"▲","-")),2),NA())</f>
        <v>1.64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0.32</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王越診療所特別会計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坂出港港湾整備事業特別会計</v>
      </c>
      <c r="B30" s="135">
        <f>IF(ROUND(VALUE(SUBSTITUTE(連結実質赤字比率に係る赤字・黒字の構成分析!F$40,"▲", "-")), 2) &lt; 0, ABS(ROUND(VALUE(SUBSTITUTE(連結実質赤字比率に係る赤字・黒字の構成分析!F$40,"▲", "-")), 2)), NA())</f>
        <v>0.25</v>
      </c>
      <c r="C30" s="135" t="e">
        <f>IF(ROUND(VALUE(SUBSTITUTE(連結実質赤字比率に係る赤字・黒字の構成分析!F$40,"▲", "-")), 2) &gt;= 0, ABS(ROUND(VALUE(SUBSTITUTE(連結実質赤字比率に係る赤字・黒字の構成分析!F$40,"▲", "-")), 2)), NA())</f>
        <v>#N/A</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0.44</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0.63</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5.47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8.51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6.38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6.18</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8.99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9.31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9.7200000000000006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8.94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8.8699999999999992</v>
      </c>
    </row>
    <row r="34" spans="1:16">
      <c r="A34" s="135" t="str">
        <f>IF(連結実質赤字比率に係る赤字・黒字の構成分析!C$36="",NA(),連結実質赤字比率に係る赤字・黒字の構成分析!C$36)</f>
        <v>市立病院事業会計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29.29</v>
      </c>
    </row>
    <row r="35" spans="1:16">
      <c r="A35" s="135" t="str">
        <f>IF(連結実質赤字比率に係る赤字・黒字の構成分析!C$35="",NA(),連結実質赤字比率に係る赤字・黒字の構成分析!C$35)</f>
        <v>国民健康保険与島診療所特別会計</v>
      </c>
      <c r="B35" s="135">
        <f>IF(ROUND(VALUE(SUBSTITUTE(連結実質赤字比率に係る赤字・黒字の構成分析!F$35,"▲", "-")), 2) &lt; 0, ABS(ROUND(VALUE(SUBSTITUTE(連結実質赤字比率に係る赤字・黒字の構成分析!F$35,"▲", "-")), 2)), NA())</f>
        <v>0.2</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0.21</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0.23</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0.23</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0.23</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0.56000000000000005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0.09</v>
      </c>
      <c r="H36" s="135">
        <f>IF(ROUND(VALUE(SUBSTITUTE(連結実質赤字比率に係る赤字・黒字の構成分析!I$34,"▲", "-")), 2) &lt; 0, ABS(ROUND(VALUE(SUBSTITUTE(連結実質赤字比率に係る赤字・黒字の構成分析!I$34,"▲", "-")), 2)), NA())</f>
        <v>0.72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0.71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1507</v>
      </c>
      <c r="E42" s="136"/>
      <c r="F42" s="136"/>
      <c r="G42" s="136">
        <f>'実質公債費比率（分子）の構造'!L$52</f>
        <v>1518</v>
      </c>
      <c r="H42" s="136"/>
      <c r="I42" s="136"/>
      <c r="J42" s="136">
        <f>'実質公債費比率（分子）の構造'!M$52</f>
        <v>1533</v>
      </c>
      <c r="K42" s="136"/>
      <c r="L42" s="136"/>
      <c r="M42" s="136">
        <f>'実質公債費比率（分子）の構造'!N$52</f>
        <v>1548</v>
      </c>
      <c r="N42" s="136"/>
      <c r="O42" s="136"/>
      <c r="P42" s="136">
        <f>'実質公債費比率（分子）の構造'!O$52</f>
        <v>1453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158</v>
      </c>
      <c r="C45" s="136"/>
      <c r="D45" s="136"/>
      <c r="E45" s="136">
        <f>'実質公債費比率（分子）の構造'!L$49</f>
        <v>107</v>
      </c>
      <c r="F45" s="136"/>
      <c r="G45" s="136"/>
      <c r="H45" s="136">
        <f>'実質公債費比率（分子）の構造'!M$49</f>
        <v>107</v>
      </c>
      <c r="I45" s="136"/>
      <c r="J45" s="136"/>
      <c r="K45" s="136">
        <f>'実質公債費比率（分子）の構造'!N$49</f>
        <v>75</v>
      </c>
      <c r="L45" s="136"/>
      <c r="M45" s="136"/>
      <c r="N45" s="136">
        <f>'実質公債費比率（分子）の構造'!O$49</f>
        <v>37</v>
      </c>
      <c r="O45" s="136"/>
      <c r="P45" s="136"/>
    </row>
    <row r="46" spans="1:16">
      <c r="A46" s="136" t="s">
        <v>55</v>
      </c>
      <c r="B46" s="136">
        <f>'実質公債費比率（分子）の構造'!K$48</f>
        <v>585</v>
      </c>
      <c r="C46" s="136"/>
      <c r="D46" s="136"/>
      <c r="E46" s="136">
        <f>'実質公債費比率（分子）の構造'!L$48</f>
        <v>574</v>
      </c>
      <c r="F46" s="136"/>
      <c r="G46" s="136"/>
      <c r="H46" s="136">
        <f>'実質公債費比率（分子）の構造'!M$48</f>
        <v>565</v>
      </c>
      <c r="I46" s="136"/>
      <c r="J46" s="136"/>
      <c r="K46" s="136">
        <f>'実質公債費比率（分子）の構造'!N$48</f>
        <v>597</v>
      </c>
      <c r="L46" s="136"/>
      <c r="M46" s="136"/>
      <c r="N46" s="136">
        <f>'実質公債費比率（分子）の構造'!O$48</f>
        <v>644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2611</v>
      </c>
      <c r="C49" s="136"/>
      <c r="D49" s="136"/>
      <c r="E49" s="136">
        <f>'実質公債費比率（分子）の構造'!L$45</f>
        <v>2478</v>
      </c>
      <c r="F49" s="136"/>
      <c r="G49" s="136"/>
      <c r="H49" s="136">
        <f>'実質公債費比率（分子）の構造'!M$45</f>
        <v>2383</v>
      </c>
      <c r="I49" s="136"/>
      <c r="J49" s="136"/>
      <c r="K49" s="136">
        <f>'実質公債費比率（分子）の構造'!N$45</f>
        <v>2427</v>
      </c>
      <c r="L49" s="136"/>
      <c r="M49" s="136"/>
      <c r="N49" s="136">
        <f>'実質公債費比率（分子）の構造'!O$45</f>
        <v>2295</v>
      </c>
      <c r="O49" s="136"/>
      <c r="P49" s="136"/>
    </row>
    <row r="50" spans="1:16">
      <c r="A50" s="136" t="s">
        <v>59</v>
      </c>
      <c r="B50" s="136" t="e">
        <f>NA()</f>
        <v>#N/A</v>
      </c>
      <c r="C50" s="136">
        <f>IF(ISNUMBER('実質公債費比率（分子）の構造'!K$53),'実質公債費比率（分子）の構造'!K$53,NA())</f>
        <v>1848</v>
      </c>
      <c r="D50" s="136" t="e">
        <f>NA()</f>
        <v>#N/A</v>
      </c>
      <c r="E50" s="136" t="e">
        <f>NA()</f>
        <v>#N/A</v>
      </c>
      <c r="F50" s="136">
        <f>IF(ISNUMBER('実質公債費比率（分子）の構造'!L$53),'実質公債費比率（分子）の構造'!L$53,NA())</f>
        <v>1642</v>
      </c>
      <c r="G50" s="136" t="e">
        <f>NA()</f>
        <v>#N/A</v>
      </c>
      <c r="H50" s="136" t="e">
        <f>NA()</f>
        <v>#N/A</v>
      </c>
      <c r="I50" s="136">
        <f>IF(ISNUMBER('実質公債費比率（分子）の構造'!M$53),'実質公債費比率（分子）の構造'!M$53,NA())</f>
        <v>1523</v>
      </c>
      <c r="J50" s="136" t="e">
        <f>NA()</f>
        <v>#N/A</v>
      </c>
      <c r="K50" s="136" t="e">
        <f>NA()</f>
        <v>#N/A</v>
      </c>
      <c r="L50" s="136">
        <f>IF(ISNUMBER('実質公債費比率（分子）の構造'!N$53),'実質公債費比率（分子）の構造'!N$53,NA())</f>
        <v>1552</v>
      </c>
      <c r="M50" s="136" t="e">
        <f>NA()</f>
        <v>#N/A</v>
      </c>
      <c r="N50" s="136" t="e">
        <f>NA()</f>
        <v>#N/A</v>
      </c>
      <c r="O50" s="136">
        <f>IF(ISNUMBER('実質公債費比率（分子）の構造'!O$53),'実質公債費比率（分子）の構造'!O$53,NA())</f>
        <v>1524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16258</v>
      </c>
      <c r="E56" s="135"/>
      <c r="F56" s="135"/>
      <c r="G56" s="135">
        <f>'将来負担比率（分子）の構造'!J$51</f>
        <v>16592</v>
      </c>
      <c r="H56" s="135"/>
      <c r="I56" s="135"/>
      <c r="J56" s="135">
        <f>'将来負担比率（分子）の構造'!K$51</f>
        <v>17290</v>
      </c>
      <c r="K56" s="135"/>
      <c r="L56" s="135"/>
      <c r="M56" s="135">
        <f>'将来負担比率（分子）の構造'!L$51</f>
        <v>18196</v>
      </c>
      <c r="N56" s="135"/>
      <c r="O56" s="135"/>
      <c r="P56" s="135">
        <f>'将来負担比率（分子）の構造'!M$51</f>
        <v>18385</v>
      </c>
    </row>
    <row r="57" spans="1:16">
      <c r="A57" s="135" t="s">
        <v>35</v>
      </c>
      <c r="B57" s="135"/>
      <c r="C57" s="135"/>
      <c r="D57" s="135">
        <f>'将来負担比率（分子）の構造'!I$50</f>
        <v>58</v>
      </c>
      <c r="E57" s="135"/>
      <c r="F57" s="135"/>
      <c r="G57" s="135">
        <f>'将来負担比率（分子）の構造'!J$50</f>
        <v>45</v>
      </c>
      <c r="H57" s="135"/>
      <c r="I57" s="135"/>
      <c r="J57" s="135">
        <f>'将来負担比率（分子）の構造'!K$50</f>
        <v>37</v>
      </c>
      <c r="K57" s="135"/>
      <c r="L57" s="135"/>
      <c r="M57" s="135">
        <f>'将来負担比率（分子）の構造'!L$50</f>
        <v>28</v>
      </c>
      <c r="N57" s="135"/>
      <c r="O57" s="135"/>
      <c r="P57" s="135">
        <f>'将来負担比率（分子）の構造'!M$50</f>
        <v>21</v>
      </c>
    </row>
    <row r="58" spans="1:16">
      <c r="A58" s="135" t="s">
        <v>34</v>
      </c>
      <c r="B58" s="135"/>
      <c r="C58" s="135"/>
      <c r="D58" s="135">
        <f>'将来負担比率（分子）の構造'!I$49</f>
        <v>3634</v>
      </c>
      <c r="E58" s="135"/>
      <c r="F58" s="135"/>
      <c r="G58" s="135">
        <f>'将来負担比率（分子）の構造'!J$49</f>
        <v>4163</v>
      </c>
      <c r="H58" s="135"/>
      <c r="I58" s="135"/>
      <c r="J58" s="135">
        <f>'将来負担比率（分子）の構造'!K$49</f>
        <v>4274</v>
      </c>
      <c r="K58" s="135"/>
      <c r="L58" s="135"/>
      <c r="M58" s="135">
        <f>'将来負担比率（分子）の構造'!L$49</f>
        <v>4827</v>
      </c>
      <c r="N58" s="135"/>
      <c r="O58" s="135"/>
      <c r="P58" s="135">
        <f>'将来負担比率（分子）の構造'!M$49</f>
        <v>5246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1055</v>
      </c>
      <c r="C61" s="135"/>
      <c r="D61" s="135"/>
      <c r="E61" s="135">
        <f>'将来負担比率（分子）の構造'!J$46</f>
        <v>1060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5799</v>
      </c>
      <c r="C62" s="135"/>
      <c r="D62" s="135"/>
      <c r="E62" s="135">
        <f>'将来負担比率（分子）の構造'!J$45</f>
        <v>5582</v>
      </c>
      <c r="F62" s="135"/>
      <c r="G62" s="135"/>
      <c r="H62" s="135">
        <f>'将来負担比率（分子）の構造'!K$45</f>
        <v>4930</v>
      </c>
      <c r="I62" s="135"/>
      <c r="J62" s="135"/>
      <c r="K62" s="135">
        <f>'将来負担比率（分子）の構造'!L$45</f>
        <v>4264</v>
      </c>
      <c r="L62" s="135"/>
      <c r="M62" s="135"/>
      <c r="N62" s="135">
        <f>'将来負担比率（分子）の構造'!M$45</f>
        <v>3776</v>
      </c>
      <c r="O62" s="135"/>
      <c r="P62" s="135"/>
    </row>
    <row r="63" spans="1:16">
      <c r="A63" s="135" t="s">
        <v>28</v>
      </c>
      <c r="B63" s="135">
        <f>'将来負担比率（分子）の構造'!I$44</f>
        <v>316</v>
      </c>
      <c r="C63" s="135"/>
      <c r="D63" s="135"/>
      <c r="E63" s="135">
        <f>'将来負担比率（分子）の構造'!J$44</f>
        <v>214</v>
      </c>
      <c r="F63" s="135"/>
      <c r="G63" s="135"/>
      <c r="H63" s="135">
        <f>'将来負担比率（分子）の構造'!K$44</f>
        <v>110</v>
      </c>
      <c r="I63" s="135"/>
      <c r="J63" s="135"/>
      <c r="K63" s="135">
        <f>'将来負担比率（分子）の構造'!L$44</f>
        <v>36</v>
      </c>
      <c r="L63" s="135"/>
      <c r="M63" s="135"/>
      <c r="N63" s="135" t="str">
        <f>'将来負担比率（分子）の構造'!M$44</f>
        <v>-</v>
      </c>
      <c r="O63" s="135"/>
      <c r="P63" s="135"/>
    </row>
    <row r="64" spans="1:16">
      <c r="A64" s="135" t="s">
        <v>27</v>
      </c>
      <c r="B64" s="135">
        <f>'将来負担比率（分子）の構造'!I$43</f>
        <v>7289</v>
      </c>
      <c r="C64" s="135"/>
      <c r="D64" s="135"/>
      <c r="E64" s="135">
        <f>'将来負担比率（分子）の構造'!J$43</f>
        <v>7431</v>
      </c>
      <c r="F64" s="135"/>
      <c r="G64" s="135"/>
      <c r="H64" s="135">
        <f>'将来負担比率（分子）の構造'!K$43</f>
        <v>7657</v>
      </c>
      <c r="I64" s="135"/>
      <c r="J64" s="135"/>
      <c r="K64" s="135">
        <f>'将来負担比率（分子）の構造'!L$43</f>
        <v>9904</v>
      </c>
      <c r="L64" s="135"/>
      <c r="M64" s="135"/>
      <c r="N64" s="135">
        <f>'将来負担比率（分子）の構造'!M$43</f>
        <v>9812</v>
      </c>
      <c r="O64" s="135"/>
      <c r="P64" s="135"/>
    </row>
    <row r="65" spans="1:16">
      <c r="A65" s="135" t="s">
        <v>26</v>
      </c>
      <c r="B65" s="135">
        <f>'将来負担比率（分子）の構造'!I$42</f>
        <v>14</v>
      </c>
      <c r="C65" s="135"/>
      <c r="D65" s="135"/>
      <c r="E65" s="135">
        <f>'将来負担比率（分子）の構造'!J$42</f>
        <v>13</v>
      </c>
      <c r="F65" s="135"/>
      <c r="G65" s="135"/>
      <c r="H65" s="135">
        <f>'将来負担比率（分子）の構造'!K$42</f>
        <v>12</v>
      </c>
      <c r="I65" s="135"/>
      <c r="J65" s="135"/>
      <c r="K65" s="135">
        <f>'将来負担比率（分子）の構造'!L$42</f>
        <v>10</v>
      </c>
      <c r="L65" s="135"/>
      <c r="M65" s="135"/>
      <c r="N65" s="135">
        <f>'将来負担比率（分子）の構造'!M$42</f>
        <v>9</v>
      </c>
      <c r="O65" s="135"/>
      <c r="P65" s="135"/>
    </row>
    <row r="66" spans="1:16">
      <c r="A66" s="135" t="s">
        <v>25</v>
      </c>
      <c r="B66" s="135">
        <f>'将来負担比率（分子）の構造'!I$41</f>
        <v>21152</v>
      </c>
      <c r="C66" s="135"/>
      <c r="D66" s="135"/>
      <c r="E66" s="135">
        <f>'将来負担比率（分子）の構造'!J$41</f>
        <v>20946</v>
      </c>
      <c r="F66" s="135"/>
      <c r="G66" s="135"/>
      <c r="H66" s="135">
        <f>'将来負担比率（分子）の構造'!K$41</f>
        <v>21843</v>
      </c>
      <c r="I66" s="135"/>
      <c r="J66" s="135"/>
      <c r="K66" s="135">
        <f>'将来負担比率（分子）の構造'!L$41</f>
        <v>21662</v>
      </c>
      <c r="L66" s="135"/>
      <c r="M66" s="135"/>
      <c r="N66" s="135">
        <f>'将来負担比率（分子）の構造'!M$41</f>
        <v>21937</v>
      </c>
      <c r="O66" s="135"/>
      <c r="P66" s="135"/>
    </row>
    <row r="67" spans="1:16">
      <c r="A67" s="135" t="s">
        <v>63</v>
      </c>
      <c r="B67" s="135" t="e">
        <f>NA()</f>
        <v>#N/A</v>
      </c>
      <c r="C67" s="135">
        <f>IF(ISNUMBER('将来負担比率（分子）の構造'!I$52), IF('将来負担比率（分子）の構造'!I$52 &lt; 0, 0, '将来負担比率（分子）の構造'!I$52), NA())</f>
        <v>15676</v>
      </c>
      <c r="D67" s="135" t="e">
        <f>NA()</f>
        <v>#N/A</v>
      </c>
      <c r="E67" s="135" t="e">
        <f>NA()</f>
        <v>#N/A</v>
      </c>
      <c r="F67" s="135">
        <f>IF(ISNUMBER('将来負担比率（分子）の構造'!J$52), IF('将来負担比率（分子）の構造'!J$52 &lt; 0, 0, '将来負担比率（分子）の構造'!J$52), NA())</f>
        <v>14446</v>
      </c>
      <c r="G67" s="135" t="e">
        <f>NA()</f>
        <v>#N/A</v>
      </c>
      <c r="H67" s="135" t="e">
        <f>NA()</f>
        <v>#N/A</v>
      </c>
      <c r="I67" s="135">
        <f>IF(ISNUMBER('将来負担比率（分子）の構造'!K$52), IF('将来負担比率（分子）の構造'!K$52 &lt; 0, 0, '将来負担比率（分子）の構造'!K$52), NA())</f>
        <v>12949</v>
      </c>
      <c r="J67" s="135" t="e">
        <f>NA()</f>
        <v>#N/A</v>
      </c>
      <c r="K67" s="135" t="e">
        <f>NA()</f>
        <v>#N/A</v>
      </c>
      <c r="L67" s="135">
        <f>IF(ISNUMBER('将来負担比率（分子）の構造'!L$52), IF('将来負担比率（分子）の構造'!L$52 &lt; 0, 0, '将来負担比率（分子）の構造'!L$52), NA())</f>
        <v>12825</v>
      </c>
      <c r="M67" s="135" t="e">
        <f>NA()</f>
        <v>#N/A</v>
      </c>
      <c r="N67" s="135" t="e">
        <f>NA()</f>
        <v>#N/A</v>
      </c>
      <c r="O67" s="135">
        <f>IF(ISNUMBER('将来負担比率（分子）の構造'!M$52), IF('将来負担比率（分子）の構造'!M$52 &lt; 0, 0, '将来負担比率（分子）の構造'!M$52), NA())</f>
        <v>11882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9661447</v>
      </c>
      <c r="S5" s="583"/>
      <c r="T5" s="583"/>
      <c r="U5" s="583"/>
      <c r="V5" s="583"/>
      <c r="W5" s="583"/>
      <c r="X5" s="583"/>
      <c r="Y5" s="584"/>
      <c r="Z5" s="585">
        <v>40.200000000000003</v>
      </c>
      <c r="AA5" s="585"/>
      <c r="AB5" s="585"/>
      <c r="AC5" s="585"/>
      <c r="AD5" s="586">
        <v>9661447</v>
      </c>
      <c r="AE5" s="586"/>
      <c r="AF5" s="586"/>
      <c r="AG5" s="586"/>
      <c r="AH5" s="586"/>
      <c r="AI5" s="586"/>
      <c r="AJ5" s="586"/>
      <c r="AK5" s="586"/>
      <c r="AL5" s="587">
        <v>75</v>
      </c>
      <c r="AM5" s="588"/>
      <c r="AN5" s="588"/>
      <c r="AO5" s="589"/>
      <c r="AP5" s="579" t="s">
        <v>206</v>
      </c>
      <c r="AQ5" s="580"/>
      <c r="AR5" s="580"/>
      <c r="AS5" s="580"/>
      <c r="AT5" s="580"/>
      <c r="AU5" s="580"/>
      <c r="AV5" s="580"/>
      <c r="AW5" s="580"/>
      <c r="AX5" s="580"/>
      <c r="AY5" s="580"/>
      <c r="AZ5" s="580"/>
      <c r="BA5" s="580"/>
      <c r="BB5" s="580"/>
      <c r="BC5" s="580"/>
      <c r="BD5" s="580"/>
      <c r="BE5" s="580"/>
      <c r="BF5" s="581"/>
      <c r="BG5" s="593">
        <v>9661447</v>
      </c>
      <c r="BH5" s="594"/>
      <c r="BI5" s="594"/>
      <c r="BJ5" s="594"/>
      <c r="BK5" s="594"/>
      <c r="BL5" s="594"/>
      <c r="BM5" s="594"/>
      <c r="BN5" s="595"/>
      <c r="BO5" s="596">
        <v>100</v>
      </c>
      <c r="BP5" s="596"/>
      <c r="BQ5" s="596"/>
      <c r="BR5" s="596"/>
      <c r="BS5" s="597">
        <v>156955</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163918</v>
      </c>
      <c r="S6" s="594"/>
      <c r="T6" s="594"/>
      <c r="U6" s="594"/>
      <c r="V6" s="594"/>
      <c r="W6" s="594"/>
      <c r="X6" s="594"/>
      <c r="Y6" s="595"/>
      <c r="Z6" s="596">
        <v>0.7</v>
      </c>
      <c r="AA6" s="596"/>
      <c r="AB6" s="596"/>
      <c r="AC6" s="596"/>
      <c r="AD6" s="597">
        <v>163918</v>
      </c>
      <c r="AE6" s="597"/>
      <c r="AF6" s="597"/>
      <c r="AG6" s="597"/>
      <c r="AH6" s="597"/>
      <c r="AI6" s="597"/>
      <c r="AJ6" s="597"/>
      <c r="AK6" s="597"/>
      <c r="AL6" s="598">
        <v>1.3</v>
      </c>
      <c r="AM6" s="599"/>
      <c r="AN6" s="599"/>
      <c r="AO6" s="600"/>
      <c r="AP6" s="590" t="s">
        <v>211</v>
      </c>
      <c r="AQ6" s="591"/>
      <c r="AR6" s="591"/>
      <c r="AS6" s="591"/>
      <c r="AT6" s="591"/>
      <c r="AU6" s="591"/>
      <c r="AV6" s="591"/>
      <c r="AW6" s="591"/>
      <c r="AX6" s="591"/>
      <c r="AY6" s="591"/>
      <c r="AZ6" s="591"/>
      <c r="BA6" s="591"/>
      <c r="BB6" s="591"/>
      <c r="BC6" s="591"/>
      <c r="BD6" s="591"/>
      <c r="BE6" s="591"/>
      <c r="BF6" s="592"/>
      <c r="BG6" s="593">
        <v>9661447</v>
      </c>
      <c r="BH6" s="594"/>
      <c r="BI6" s="594"/>
      <c r="BJ6" s="594"/>
      <c r="BK6" s="594"/>
      <c r="BL6" s="594"/>
      <c r="BM6" s="594"/>
      <c r="BN6" s="595"/>
      <c r="BO6" s="596">
        <v>100</v>
      </c>
      <c r="BP6" s="596"/>
      <c r="BQ6" s="596"/>
      <c r="BR6" s="596"/>
      <c r="BS6" s="597">
        <v>156955</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277170</v>
      </c>
      <c r="CS6" s="594"/>
      <c r="CT6" s="594"/>
      <c r="CU6" s="594"/>
      <c r="CV6" s="594"/>
      <c r="CW6" s="594"/>
      <c r="CX6" s="594"/>
      <c r="CY6" s="595"/>
      <c r="CZ6" s="596">
        <v>1.2</v>
      </c>
      <c r="DA6" s="596"/>
      <c r="DB6" s="596"/>
      <c r="DC6" s="596"/>
      <c r="DD6" s="602" t="s">
        <v>213</v>
      </c>
      <c r="DE6" s="594"/>
      <c r="DF6" s="594"/>
      <c r="DG6" s="594"/>
      <c r="DH6" s="594"/>
      <c r="DI6" s="594"/>
      <c r="DJ6" s="594"/>
      <c r="DK6" s="594"/>
      <c r="DL6" s="594"/>
      <c r="DM6" s="594"/>
      <c r="DN6" s="594"/>
      <c r="DO6" s="594"/>
      <c r="DP6" s="595"/>
      <c r="DQ6" s="602">
        <v>277170</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20056</v>
      </c>
      <c r="S7" s="594"/>
      <c r="T7" s="594"/>
      <c r="U7" s="594"/>
      <c r="V7" s="594"/>
      <c r="W7" s="594"/>
      <c r="X7" s="594"/>
      <c r="Y7" s="595"/>
      <c r="Z7" s="596">
        <v>0.1</v>
      </c>
      <c r="AA7" s="596"/>
      <c r="AB7" s="596"/>
      <c r="AC7" s="596"/>
      <c r="AD7" s="597">
        <v>20056</v>
      </c>
      <c r="AE7" s="597"/>
      <c r="AF7" s="597"/>
      <c r="AG7" s="597"/>
      <c r="AH7" s="597"/>
      <c r="AI7" s="597"/>
      <c r="AJ7" s="597"/>
      <c r="AK7" s="597"/>
      <c r="AL7" s="598">
        <v>0.2</v>
      </c>
      <c r="AM7" s="599"/>
      <c r="AN7" s="599"/>
      <c r="AO7" s="600"/>
      <c r="AP7" s="590" t="s">
        <v>215</v>
      </c>
      <c r="AQ7" s="591"/>
      <c r="AR7" s="591"/>
      <c r="AS7" s="591"/>
      <c r="AT7" s="591"/>
      <c r="AU7" s="591"/>
      <c r="AV7" s="591"/>
      <c r="AW7" s="591"/>
      <c r="AX7" s="591"/>
      <c r="AY7" s="591"/>
      <c r="AZ7" s="591"/>
      <c r="BA7" s="591"/>
      <c r="BB7" s="591"/>
      <c r="BC7" s="591"/>
      <c r="BD7" s="591"/>
      <c r="BE7" s="591"/>
      <c r="BF7" s="592"/>
      <c r="BG7" s="593">
        <v>3416545</v>
      </c>
      <c r="BH7" s="594"/>
      <c r="BI7" s="594"/>
      <c r="BJ7" s="594"/>
      <c r="BK7" s="594"/>
      <c r="BL7" s="594"/>
      <c r="BM7" s="594"/>
      <c r="BN7" s="595"/>
      <c r="BO7" s="596">
        <v>35.4</v>
      </c>
      <c r="BP7" s="596"/>
      <c r="BQ7" s="596"/>
      <c r="BR7" s="596"/>
      <c r="BS7" s="597">
        <v>156955</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3249987</v>
      </c>
      <c r="CS7" s="594"/>
      <c r="CT7" s="594"/>
      <c r="CU7" s="594"/>
      <c r="CV7" s="594"/>
      <c r="CW7" s="594"/>
      <c r="CX7" s="594"/>
      <c r="CY7" s="595"/>
      <c r="CZ7" s="596">
        <v>14.1</v>
      </c>
      <c r="DA7" s="596"/>
      <c r="DB7" s="596"/>
      <c r="DC7" s="596"/>
      <c r="DD7" s="602">
        <v>548515</v>
      </c>
      <c r="DE7" s="594"/>
      <c r="DF7" s="594"/>
      <c r="DG7" s="594"/>
      <c r="DH7" s="594"/>
      <c r="DI7" s="594"/>
      <c r="DJ7" s="594"/>
      <c r="DK7" s="594"/>
      <c r="DL7" s="594"/>
      <c r="DM7" s="594"/>
      <c r="DN7" s="594"/>
      <c r="DO7" s="594"/>
      <c r="DP7" s="595"/>
      <c r="DQ7" s="602">
        <v>2501835</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53144</v>
      </c>
      <c r="S8" s="594"/>
      <c r="T8" s="594"/>
      <c r="U8" s="594"/>
      <c r="V8" s="594"/>
      <c r="W8" s="594"/>
      <c r="X8" s="594"/>
      <c r="Y8" s="595"/>
      <c r="Z8" s="596">
        <v>0.2</v>
      </c>
      <c r="AA8" s="596"/>
      <c r="AB8" s="596"/>
      <c r="AC8" s="596"/>
      <c r="AD8" s="597">
        <v>53144</v>
      </c>
      <c r="AE8" s="597"/>
      <c r="AF8" s="597"/>
      <c r="AG8" s="597"/>
      <c r="AH8" s="597"/>
      <c r="AI8" s="597"/>
      <c r="AJ8" s="597"/>
      <c r="AK8" s="597"/>
      <c r="AL8" s="598">
        <v>0.4</v>
      </c>
      <c r="AM8" s="599"/>
      <c r="AN8" s="599"/>
      <c r="AO8" s="600"/>
      <c r="AP8" s="590" t="s">
        <v>218</v>
      </c>
      <c r="AQ8" s="591"/>
      <c r="AR8" s="591"/>
      <c r="AS8" s="591"/>
      <c r="AT8" s="591"/>
      <c r="AU8" s="591"/>
      <c r="AV8" s="591"/>
      <c r="AW8" s="591"/>
      <c r="AX8" s="591"/>
      <c r="AY8" s="591"/>
      <c r="AZ8" s="591"/>
      <c r="BA8" s="591"/>
      <c r="BB8" s="591"/>
      <c r="BC8" s="591"/>
      <c r="BD8" s="591"/>
      <c r="BE8" s="591"/>
      <c r="BF8" s="592"/>
      <c r="BG8" s="593">
        <v>91400</v>
      </c>
      <c r="BH8" s="594"/>
      <c r="BI8" s="594"/>
      <c r="BJ8" s="594"/>
      <c r="BK8" s="594"/>
      <c r="BL8" s="594"/>
      <c r="BM8" s="594"/>
      <c r="BN8" s="595"/>
      <c r="BO8" s="596">
        <v>0.9</v>
      </c>
      <c r="BP8" s="596"/>
      <c r="BQ8" s="596"/>
      <c r="BR8" s="596"/>
      <c r="BS8" s="602" t="s">
        <v>108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8716104</v>
      </c>
      <c r="CS8" s="594"/>
      <c r="CT8" s="594"/>
      <c r="CU8" s="594"/>
      <c r="CV8" s="594"/>
      <c r="CW8" s="594"/>
      <c r="CX8" s="594"/>
      <c r="CY8" s="595"/>
      <c r="CZ8" s="596">
        <v>37.799999999999997</v>
      </c>
      <c r="DA8" s="596"/>
      <c r="DB8" s="596"/>
      <c r="DC8" s="596"/>
      <c r="DD8" s="602">
        <v>360760</v>
      </c>
      <c r="DE8" s="594"/>
      <c r="DF8" s="594"/>
      <c r="DG8" s="594"/>
      <c r="DH8" s="594"/>
      <c r="DI8" s="594"/>
      <c r="DJ8" s="594"/>
      <c r="DK8" s="594"/>
      <c r="DL8" s="594"/>
      <c r="DM8" s="594"/>
      <c r="DN8" s="594"/>
      <c r="DO8" s="594"/>
      <c r="DP8" s="595"/>
      <c r="DQ8" s="602">
        <v>4369269</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45124</v>
      </c>
      <c r="S9" s="594"/>
      <c r="T9" s="594"/>
      <c r="U9" s="594"/>
      <c r="V9" s="594"/>
      <c r="W9" s="594"/>
      <c r="X9" s="594"/>
      <c r="Y9" s="595"/>
      <c r="Z9" s="596">
        <v>0.2</v>
      </c>
      <c r="AA9" s="596"/>
      <c r="AB9" s="596"/>
      <c r="AC9" s="596"/>
      <c r="AD9" s="597">
        <v>45124</v>
      </c>
      <c r="AE9" s="597"/>
      <c r="AF9" s="597"/>
      <c r="AG9" s="597"/>
      <c r="AH9" s="597"/>
      <c r="AI9" s="597"/>
      <c r="AJ9" s="597"/>
      <c r="AK9" s="597"/>
      <c r="AL9" s="598">
        <v>0.4</v>
      </c>
      <c r="AM9" s="599"/>
      <c r="AN9" s="599"/>
      <c r="AO9" s="600"/>
      <c r="AP9" s="590" t="s">
        <v>221</v>
      </c>
      <c r="AQ9" s="591"/>
      <c r="AR9" s="591"/>
      <c r="AS9" s="591"/>
      <c r="AT9" s="591"/>
      <c r="AU9" s="591"/>
      <c r="AV9" s="591"/>
      <c r="AW9" s="591"/>
      <c r="AX9" s="591"/>
      <c r="AY9" s="591"/>
      <c r="AZ9" s="591"/>
      <c r="BA9" s="591"/>
      <c r="BB9" s="591"/>
      <c r="BC9" s="591"/>
      <c r="BD9" s="591"/>
      <c r="BE9" s="591"/>
      <c r="BF9" s="592"/>
      <c r="BG9" s="593">
        <v>2427091</v>
      </c>
      <c r="BH9" s="594"/>
      <c r="BI9" s="594"/>
      <c r="BJ9" s="594"/>
      <c r="BK9" s="594"/>
      <c r="BL9" s="594"/>
      <c r="BM9" s="594"/>
      <c r="BN9" s="595"/>
      <c r="BO9" s="596">
        <v>25.1</v>
      </c>
      <c r="BP9" s="596"/>
      <c r="BQ9" s="596"/>
      <c r="BR9" s="596"/>
      <c r="BS9" s="602" t="s">
        <v>108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2156392</v>
      </c>
      <c r="CS9" s="594"/>
      <c r="CT9" s="594"/>
      <c r="CU9" s="594"/>
      <c r="CV9" s="594"/>
      <c r="CW9" s="594"/>
      <c r="CX9" s="594"/>
      <c r="CY9" s="595"/>
      <c r="CZ9" s="596">
        <v>9.4</v>
      </c>
      <c r="DA9" s="596"/>
      <c r="DB9" s="596"/>
      <c r="DC9" s="596"/>
      <c r="DD9" s="602">
        <v>210511</v>
      </c>
      <c r="DE9" s="594"/>
      <c r="DF9" s="594"/>
      <c r="DG9" s="594"/>
      <c r="DH9" s="594"/>
      <c r="DI9" s="594"/>
      <c r="DJ9" s="594"/>
      <c r="DK9" s="594"/>
      <c r="DL9" s="594"/>
      <c r="DM9" s="594"/>
      <c r="DN9" s="594"/>
      <c r="DO9" s="594"/>
      <c r="DP9" s="595"/>
      <c r="DQ9" s="602">
        <v>1756687</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1201754</v>
      </c>
      <c r="S10" s="594"/>
      <c r="T10" s="594"/>
      <c r="U10" s="594"/>
      <c r="V10" s="594"/>
      <c r="W10" s="594"/>
      <c r="X10" s="594"/>
      <c r="Y10" s="595"/>
      <c r="Z10" s="596">
        <v>5</v>
      </c>
      <c r="AA10" s="596"/>
      <c r="AB10" s="596"/>
      <c r="AC10" s="596"/>
      <c r="AD10" s="597">
        <v>1201754</v>
      </c>
      <c r="AE10" s="597"/>
      <c r="AF10" s="597"/>
      <c r="AG10" s="597"/>
      <c r="AH10" s="597"/>
      <c r="AI10" s="597"/>
      <c r="AJ10" s="597"/>
      <c r="AK10" s="597"/>
      <c r="AL10" s="598">
        <v>9.3000000000000007</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273048</v>
      </c>
      <c r="BH10" s="594"/>
      <c r="BI10" s="594"/>
      <c r="BJ10" s="594"/>
      <c r="BK10" s="594"/>
      <c r="BL10" s="594"/>
      <c r="BM10" s="594"/>
      <c r="BN10" s="595"/>
      <c r="BO10" s="596">
        <v>2.8</v>
      </c>
      <c r="BP10" s="596"/>
      <c r="BQ10" s="596"/>
      <c r="BR10" s="596"/>
      <c r="BS10" s="602">
        <v>45397</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t="s">
        <v>108</v>
      </c>
      <c r="CS10" s="594"/>
      <c r="CT10" s="594"/>
      <c r="CU10" s="594"/>
      <c r="CV10" s="594"/>
      <c r="CW10" s="594"/>
      <c r="CX10" s="594"/>
      <c r="CY10" s="595"/>
      <c r="CZ10" s="596" t="s">
        <v>108</v>
      </c>
      <c r="DA10" s="596"/>
      <c r="DB10" s="596"/>
      <c r="DC10" s="596"/>
      <c r="DD10" s="602" t="s">
        <v>108</v>
      </c>
      <c r="DE10" s="594"/>
      <c r="DF10" s="594"/>
      <c r="DG10" s="594"/>
      <c r="DH10" s="594"/>
      <c r="DI10" s="594"/>
      <c r="DJ10" s="594"/>
      <c r="DK10" s="594"/>
      <c r="DL10" s="594"/>
      <c r="DM10" s="594"/>
      <c r="DN10" s="594"/>
      <c r="DO10" s="594"/>
      <c r="DP10" s="595"/>
      <c r="DQ10" s="602" t="s">
        <v>108</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v>21648</v>
      </c>
      <c r="S11" s="594"/>
      <c r="T11" s="594"/>
      <c r="U11" s="594"/>
      <c r="V11" s="594"/>
      <c r="W11" s="594"/>
      <c r="X11" s="594"/>
      <c r="Y11" s="595"/>
      <c r="Z11" s="596">
        <v>0.1</v>
      </c>
      <c r="AA11" s="596"/>
      <c r="AB11" s="596"/>
      <c r="AC11" s="596"/>
      <c r="AD11" s="597">
        <v>21648</v>
      </c>
      <c r="AE11" s="597"/>
      <c r="AF11" s="597"/>
      <c r="AG11" s="597"/>
      <c r="AH11" s="597"/>
      <c r="AI11" s="597"/>
      <c r="AJ11" s="597"/>
      <c r="AK11" s="597"/>
      <c r="AL11" s="598">
        <v>0.2</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625006</v>
      </c>
      <c r="BH11" s="594"/>
      <c r="BI11" s="594"/>
      <c r="BJ11" s="594"/>
      <c r="BK11" s="594"/>
      <c r="BL11" s="594"/>
      <c r="BM11" s="594"/>
      <c r="BN11" s="595"/>
      <c r="BO11" s="596">
        <v>6.5</v>
      </c>
      <c r="BP11" s="596"/>
      <c r="BQ11" s="596"/>
      <c r="BR11" s="596"/>
      <c r="BS11" s="602">
        <v>111558</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543979</v>
      </c>
      <c r="CS11" s="594"/>
      <c r="CT11" s="594"/>
      <c r="CU11" s="594"/>
      <c r="CV11" s="594"/>
      <c r="CW11" s="594"/>
      <c r="CX11" s="594"/>
      <c r="CY11" s="595"/>
      <c r="CZ11" s="596">
        <v>2.4</v>
      </c>
      <c r="DA11" s="596"/>
      <c r="DB11" s="596"/>
      <c r="DC11" s="596"/>
      <c r="DD11" s="602">
        <v>288092</v>
      </c>
      <c r="DE11" s="594"/>
      <c r="DF11" s="594"/>
      <c r="DG11" s="594"/>
      <c r="DH11" s="594"/>
      <c r="DI11" s="594"/>
      <c r="DJ11" s="594"/>
      <c r="DK11" s="594"/>
      <c r="DL11" s="594"/>
      <c r="DM11" s="594"/>
      <c r="DN11" s="594"/>
      <c r="DO11" s="594"/>
      <c r="DP11" s="595"/>
      <c r="DQ11" s="602">
        <v>317080</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5647059</v>
      </c>
      <c r="BH12" s="594"/>
      <c r="BI12" s="594"/>
      <c r="BJ12" s="594"/>
      <c r="BK12" s="594"/>
      <c r="BL12" s="594"/>
      <c r="BM12" s="594"/>
      <c r="BN12" s="595"/>
      <c r="BO12" s="596">
        <v>58.4</v>
      </c>
      <c r="BP12" s="596"/>
      <c r="BQ12" s="596"/>
      <c r="BR12" s="596"/>
      <c r="BS12" s="602" t="s">
        <v>108</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397495</v>
      </c>
      <c r="CS12" s="594"/>
      <c r="CT12" s="594"/>
      <c r="CU12" s="594"/>
      <c r="CV12" s="594"/>
      <c r="CW12" s="594"/>
      <c r="CX12" s="594"/>
      <c r="CY12" s="595"/>
      <c r="CZ12" s="596">
        <v>1.7</v>
      </c>
      <c r="DA12" s="596"/>
      <c r="DB12" s="596"/>
      <c r="DC12" s="596"/>
      <c r="DD12" s="602">
        <v>456</v>
      </c>
      <c r="DE12" s="594"/>
      <c r="DF12" s="594"/>
      <c r="DG12" s="594"/>
      <c r="DH12" s="594"/>
      <c r="DI12" s="594"/>
      <c r="DJ12" s="594"/>
      <c r="DK12" s="594"/>
      <c r="DL12" s="594"/>
      <c r="DM12" s="594"/>
      <c r="DN12" s="594"/>
      <c r="DO12" s="594"/>
      <c r="DP12" s="595"/>
      <c r="DQ12" s="602">
        <v>234023</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33414</v>
      </c>
      <c r="S13" s="594"/>
      <c r="T13" s="594"/>
      <c r="U13" s="594"/>
      <c r="V13" s="594"/>
      <c r="W13" s="594"/>
      <c r="X13" s="594"/>
      <c r="Y13" s="595"/>
      <c r="Z13" s="596">
        <v>0.1</v>
      </c>
      <c r="AA13" s="596"/>
      <c r="AB13" s="596"/>
      <c r="AC13" s="596"/>
      <c r="AD13" s="597">
        <v>33414</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5633155</v>
      </c>
      <c r="BH13" s="594"/>
      <c r="BI13" s="594"/>
      <c r="BJ13" s="594"/>
      <c r="BK13" s="594"/>
      <c r="BL13" s="594"/>
      <c r="BM13" s="594"/>
      <c r="BN13" s="595"/>
      <c r="BO13" s="596">
        <v>58.3</v>
      </c>
      <c r="BP13" s="596"/>
      <c r="BQ13" s="596"/>
      <c r="BR13" s="596"/>
      <c r="BS13" s="602" t="s">
        <v>108</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2301397</v>
      </c>
      <c r="CS13" s="594"/>
      <c r="CT13" s="594"/>
      <c r="CU13" s="594"/>
      <c r="CV13" s="594"/>
      <c r="CW13" s="594"/>
      <c r="CX13" s="594"/>
      <c r="CY13" s="595"/>
      <c r="CZ13" s="596">
        <v>10</v>
      </c>
      <c r="DA13" s="596"/>
      <c r="DB13" s="596"/>
      <c r="DC13" s="596"/>
      <c r="DD13" s="602">
        <v>1034542</v>
      </c>
      <c r="DE13" s="594"/>
      <c r="DF13" s="594"/>
      <c r="DG13" s="594"/>
      <c r="DH13" s="594"/>
      <c r="DI13" s="594"/>
      <c r="DJ13" s="594"/>
      <c r="DK13" s="594"/>
      <c r="DL13" s="594"/>
      <c r="DM13" s="594"/>
      <c r="DN13" s="594"/>
      <c r="DO13" s="594"/>
      <c r="DP13" s="595"/>
      <c r="DQ13" s="602">
        <v>1381776</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136051</v>
      </c>
      <c r="BH14" s="594"/>
      <c r="BI14" s="594"/>
      <c r="BJ14" s="594"/>
      <c r="BK14" s="594"/>
      <c r="BL14" s="594"/>
      <c r="BM14" s="594"/>
      <c r="BN14" s="595"/>
      <c r="BO14" s="596">
        <v>1.4</v>
      </c>
      <c r="BP14" s="596"/>
      <c r="BQ14" s="596"/>
      <c r="BR14" s="596"/>
      <c r="BS14" s="602" t="s">
        <v>108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974570</v>
      </c>
      <c r="CS14" s="594"/>
      <c r="CT14" s="594"/>
      <c r="CU14" s="594"/>
      <c r="CV14" s="594"/>
      <c r="CW14" s="594"/>
      <c r="CX14" s="594"/>
      <c r="CY14" s="595"/>
      <c r="CZ14" s="596">
        <v>4.2</v>
      </c>
      <c r="DA14" s="596"/>
      <c r="DB14" s="596"/>
      <c r="DC14" s="596"/>
      <c r="DD14" s="602">
        <v>269574</v>
      </c>
      <c r="DE14" s="594"/>
      <c r="DF14" s="594"/>
      <c r="DG14" s="594"/>
      <c r="DH14" s="594"/>
      <c r="DI14" s="594"/>
      <c r="DJ14" s="594"/>
      <c r="DK14" s="594"/>
      <c r="DL14" s="594"/>
      <c r="DM14" s="594"/>
      <c r="DN14" s="594"/>
      <c r="DO14" s="594"/>
      <c r="DP14" s="595"/>
      <c r="DQ14" s="602">
        <v>597353</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21101</v>
      </c>
      <c r="S15" s="594"/>
      <c r="T15" s="594"/>
      <c r="U15" s="594"/>
      <c r="V15" s="594"/>
      <c r="W15" s="594"/>
      <c r="X15" s="594"/>
      <c r="Y15" s="595"/>
      <c r="Z15" s="596">
        <v>0.1</v>
      </c>
      <c r="AA15" s="596"/>
      <c r="AB15" s="596"/>
      <c r="AC15" s="596"/>
      <c r="AD15" s="597">
        <v>21101</v>
      </c>
      <c r="AE15" s="597"/>
      <c r="AF15" s="597"/>
      <c r="AG15" s="597"/>
      <c r="AH15" s="597"/>
      <c r="AI15" s="597"/>
      <c r="AJ15" s="597"/>
      <c r="AK15" s="597"/>
      <c r="AL15" s="598">
        <v>0.2</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461792</v>
      </c>
      <c r="BH15" s="594"/>
      <c r="BI15" s="594"/>
      <c r="BJ15" s="594"/>
      <c r="BK15" s="594"/>
      <c r="BL15" s="594"/>
      <c r="BM15" s="594"/>
      <c r="BN15" s="595"/>
      <c r="BO15" s="596">
        <v>4.8</v>
      </c>
      <c r="BP15" s="596"/>
      <c r="BQ15" s="596"/>
      <c r="BR15" s="596"/>
      <c r="BS15" s="602" t="s">
        <v>108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2115991</v>
      </c>
      <c r="CS15" s="594"/>
      <c r="CT15" s="594"/>
      <c r="CU15" s="594"/>
      <c r="CV15" s="594"/>
      <c r="CW15" s="594"/>
      <c r="CX15" s="594"/>
      <c r="CY15" s="595"/>
      <c r="CZ15" s="596">
        <v>9.1999999999999993</v>
      </c>
      <c r="DA15" s="596"/>
      <c r="DB15" s="596"/>
      <c r="DC15" s="596"/>
      <c r="DD15" s="602">
        <v>213334</v>
      </c>
      <c r="DE15" s="594"/>
      <c r="DF15" s="594"/>
      <c r="DG15" s="594"/>
      <c r="DH15" s="594"/>
      <c r="DI15" s="594"/>
      <c r="DJ15" s="594"/>
      <c r="DK15" s="594"/>
      <c r="DL15" s="594"/>
      <c r="DM15" s="594"/>
      <c r="DN15" s="594"/>
      <c r="DO15" s="594"/>
      <c r="DP15" s="595"/>
      <c r="DQ15" s="602">
        <v>1910081</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2629597</v>
      </c>
      <c r="S16" s="594"/>
      <c r="T16" s="594"/>
      <c r="U16" s="594"/>
      <c r="V16" s="594"/>
      <c r="W16" s="594"/>
      <c r="X16" s="594"/>
      <c r="Y16" s="595"/>
      <c r="Z16" s="596">
        <v>10.9</v>
      </c>
      <c r="AA16" s="596"/>
      <c r="AB16" s="596"/>
      <c r="AC16" s="596"/>
      <c r="AD16" s="597">
        <v>1598107</v>
      </c>
      <c r="AE16" s="597"/>
      <c r="AF16" s="597"/>
      <c r="AG16" s="597"/>
      <c r="AH16" s="597"/>
      <c r="AI16" s="597"/>
      <c r="AJ16" s="597"/>
      <c r="AK16" s="597"/>
      <c r="AL16" s="598">
        <v>12.4</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26206</v>
      </c>
      <c r="CS16" s="594"/>
      <c r="CT16" s="594"/>
      <c r="CU16" s="594"/>
      <c r="CV16" s="594"/>
      <c r="CW16" s="594"/>
      <c r="CX16" s="594"/>
      <c r="CY16" s="595"/>
      <c r="CZ16" s="596">
        <v>0.1</v>
      </c>
      <c r="DA16" s="596"/>
      <c r="DB16" s="596"/>
      <c r="DC16" s="596"/>
      <c r="DD16" s="602" t="s">
        <v>108</v>
      </c>
      <c r="DE16" s="594"/>
      <c r="DF16" s="594"/>
      <c r="DG16" s="594"/>
      <c r="DH16" s="594"/>
      <c r="DI16" s="594"/>
      <c r="DJ16" s="594"/>
      <c r="DK16" s="594"/>
      <c r="DL16" s="594"/>
      <c r="DM16" s="594"/>
      <c r="DN16" s="594"/>
      <c r="DO16" s="594"/>
      <c r="DP16" s="595"/>
      <c r="DQ16" s="602">
        <v>26206</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1598107</v>
      </c>
      <c r="S17" s="594"/>
      <c r="T17" s="594"/>
      <c r="U17" s="594"/>
      <c r="V17" s="594"/>
      <c r="W17" s="594"/>
      <c r="X17" s="594"/>
      <c r="Y17" s="595"/>
      <c r="Z17" s="596">
        <v>6.6</v>
      </c>
      <c r="AA17" s="596"/>
      <c r="AB17" s="596"/>
      <c r="AC17" s="596"/>
      <c r="AD17" s="597">
        <v>1598107</v>
      </c>
      <c r="AE17" s="597"/>
      <c r="AF17" s="597"/>
      <c r="AG17" s="597"/>
      <c r="AH17" s="597"/>
      <c r="AI17" s="597"/>
      <c r="AJ17" s="597"/>
      <c r="AK17" s="597"/>
      <c r="AL17" s="598">
        <v>12.4</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2295314</v>
      </c>
      <c r="CS17" s="594"/>
      <c r="CT17" s="594"/>
      <c r="CU17" s="594"/>
      <c r="CV17" s="594"/>
      <c r="CW17" s="594"/>
      <c r="CX17" s="594"/>
      <c r="CY17" s="595"/>
      <c r="CZ17" s="596">
        <v>10</v>
      </c>
      <c r="DA17" s="596"/>
      <c r="DB17" s="596"/>
      <c r="DC17" s="596"/>
      <c r="DD17" s="602" t="s">
        <v>108</v>
      </c>
      <c r="DE17" s="594"/>
      <c r="DF17" s="594"/>
      <c r="DG17" s="594"/>
      <c r="DH17" s="594"/>
      <c r="DI17" s="594"/>
      <c r="DJ17" s="594"/>
      <c r="DK17" s="594"/>
      <c r="DL17" s="594"/>
      <c r="DM17" s="594"/>
      <c r="DN17" s="594"/>
      <c r="DO17" s="594"/>
      <c r="DP17" s="595"/>
      <c r="DQ17" s="602">
        <v>2284862</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1031490</v>
      </c>
      <c r="S18" s="594"/>
      <c r="T18" s="594"/>
      <c r="U18" s="594"/>
      <c r="V18" s="594"/>
      <c r="W18" s="594"/>
      <c r="X18" s="594"/>
      <c r="Y18" s="595"/>
      <c r="Z18" s="596">
        <v>4.3</v>
      </c>
      <c r="AA18" s="596"/>
      <c r="AB18" s="596"/>
      <c r="AC18" s="596"/>
      <c r="AD18" s="597" t="s">
        <v>108</v>
      </c>
      <c r="AE18" s="597"/>
      <c r="AF18" s="597"/>
      <c r="AG18" s="597"/>
      <c r="AH18" s="597"/>
      <c r="AI18" s="597"/>
      <c r="AJ18" s="597"/>
      <c r="AK18" s="597"/>
      <c r="AL18" s="598" t="s">
        <v>108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t="s">
        <v>108</v>
      </c>
      <c r="S19" s="594"/>
      <c r="T19" s="594"/>
      <c r="U19" s="594"/>
      <c r="V19" s="594"/>
      <c r="W19" s="594"/>
      <c r="X19" s="594"/>
      <c r="Y19" s="595"/>
      <c r="Z19" s="596" t="s">
        <v>108</v>
      </c>
      <c r="AA19" s="596"/>
      <c r="AB19" s="596"/>
      <c r="AC19" s="596"/>
      <c r="AD19" s="597" t="s">
        <v>108</v>
      </c>
      <c r="AE19" s="597"/>
      <c r="AF19" s="597"/>
      <c r="AG19" s="597"/>
      <c r="AH19" s="597"/>
      <c r="AI19" s="597"/>
      <c r="AJ19" s="597"/>
      <c r="AK19" s="597"/>
      <c r="AL19" s="598" t="s">
        <v>108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t="s">
        <v>108</v>
      </c>
      <c r="BH19" s="594"/>
      <c r="BI19" s="594"/>
      <c r="BJ19" s="594"/>
      <c r="BK19" s="594"/>
      <c r="BL19" s="594"/>
      <c r="BM19" s="594"/>
      <c r="BN19" s="595"/>
      <c r="BO19" s="596" t="s">
        <v>108</v>
      </c>
      <c r="BP19" s="596"/>
      <c r="BQ19" s="596"/>
      <c r="BR19" s="596"/>
      <c r="BS19" s="602" t="s">
        <v>108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13851203</v>
      </c>
      <c r="S20" s="594"/>
      <c r="T20" s="594"/>
      <c r="U20" s="594"/>
      <c r="V20" s="594"/>
      <c r="W20" s="594"/>
      <c r="X20" s="594"/>
      <c r="Y20" s="595"/>
      <c r="Z20" s="596">
        <v>57.6</v>
      </c>
      <c r="AA20" s="596"/>
      <c r="AB20" s="596"/>
      <c r="AC20" s="596"/>
      <c r="AD20" s="597">
        <v>12819713</v>
      </c>
      <c r="AE20" s="597"/>
      <c r="AF20" s="597"/>
      <c r="AG20" s="597"/>
      <c r="AH20" s="597"/>
      <c r="AI20" s="597"/>
      <c r="AJ20" s="597"/>
      <c r="AK20" s="597"/>
      <c r="AL20" s="598">
        <v>99.6</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t="s">
        <v>108</v>
      </c>
      <c r="BH20" s="594"/>
      <c r="BI20" s="594"/>
      <c r="BJ20" s="594"/>
      <c r="BK20" s="594"/>
      <c r="BL20" s="594"/>
      <c r="BM20" s="594"/>
      <c r="BN20" s="595"/>
      <c r="BO20" s="596" t="s">
        <v>108</v>
      </c>
      <c r="BP20" s="596"/>
      <c r="BQ20" s="596"/>
      <c r="BR20" s="596"/>
      <c r="BS20" s="602" t="s">
        <v>108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23054605</v>
      </c>
      <c r="CS20" s="594"/>
      <c r="CT20" s="594"/>
      <c r="CU20" s="594"/>
      <c r="CV20" s="594"/>
      <c r="CW20" s="594"/>
      <c r="CX20" s="594"/>
      <c r="CY20" s="595"/>
      <c r="CZ20" s="596">
        <v>100</v>
      </c>
      <c r="DA20" s="596"/>
      <c r="DB20" s="596"/>
      <c r="DC20" s="596"/>
      <c r="DD20" s="602">
        <v>2925784</v>
      </c>
      <c r="DE20" s="594"/>
      <c r="DF20" s="594"/>
      <c r="DG20" s="594"/>
      <c r="DH20" s="594"/>
      <c r="DI20" s="594"/>
      <c r="DJ20" s="594"/>
      <c r="DK20" s="594"/>
      <c r="DL20" s="594"/>
      <c r="DM20" s="594"/>
      <c r="DN20" s="594"/>
      <c r="DO20" s="594"/>
      <c r="DP20" s="595"/>
      <c r="DQ20" s="602">
        <v>15656342</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14187</v>
      </c>
      <c r="S21" s="594"/>
      <c r="T21" s="594"/>
      <c r="U21" s="594"/>
      <c r="V21" s="594"/>
      <c r="W21" s="594"/>
      <c r="X21" s="594"/>
      <c r="Y21" s="595"/>
      <c r="Z21" s="596">
        <v>0.1</v>
      </c>
      <c r="AA21" s="596"/>
      <c r="AB21" s="596"/>
      <c r="AC21" s="596"/>
      <c r="AD21" s="597">
        <v>14187</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371215</v>
      </c>
      <c r="S22" s="594"/>
      <c r="T22" s="594"/>
      <c r="U22" s="594"/>
      <c r="V22" s="594"/>
      <c r="W22" s="594"/>
      <c r="X22" s="594"/>
      <c r="Y22" s="595"/>
      <c r="Z22" s="596">
        <v>1.5</v>
      </c>
      <c r="AA22" s="596"/>
      <c r="AB22" s="596"/>
      <c r="AC22" s="596"/>
      <c r="AD22" s="597" t="s">
        <v>108</v>
      </c>
      <c r="AE22" s="597"/>
      <c r="AF22" s="597"/>
      <c r="AG22" s="597"/>
      <c r="AH22" s="597"/>
      <c r="AI22" s="597"/>
      <c r="AJ22" s="597"/>
      <c r="AK22" s="597"/>
      <c r="AL22" s="598" t="s">
        <v>108</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431756</v>
      </c>
      <c r="S23" s="594"/>
      <c r="T23" s="594"/>
      <c r="U23" s="594"/>
      <c r="V23" s="594"/>
      <c r="W23" s="594"/>
      <c r="X23" s="594"/>
      <c r="Y23" s="595"/>
      <c r="Z23" s="596">
        <v>1.8</v>
      </c>
      <c r="AA23" s="596"/>
      <c r="AB23" s="596"/>
      <c r="AC23" s="596"/>
      <c r="AD23" s="597">
        <v>31057</v>
      </c>
      <c r="AE23" s="597"/>
      <c r="AF23" s="597"/>
      <c r="AG23" s="597"/>
      <c r="AH23" s="597"/>
      <c r="AI23" s="597"/>
      <c r="AJ23" s="597"/>
      <c r="AK23" s="597"/>
      <c r="AL23" s="598">
        <v>0.2</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214552</v>
      </c>
      <c r="S24" s="594"/>
      <c r="T24" s="594"/>
      <c r="U24" s="594"/>
      <c r="V24" s="594"/>
      <c r="W24" s="594"/>
      <c r="X24" s="594"/>
      <c r="Y24" s="595"/>
      <c r="Z24" s="596">
        <v>0.9</v>
      </c>
      <c r="AA24" s="596"/>
      <c r="AB24" s="596"/>
      <c r="AC24" s="596"/>
      <c r="AD24" s="597" t="s">
        <v>108</v>
      </c>
      <c r="AE24" s="597"/>
      <c r="AF24" s="597"/>
      <c r="AG24" s="597"/>
      <c r="AH24" s="597"/>
      <c r="AI24" s="597"/>
      <c r="AJ24" s="597"/>
      <c r="AK24" s="597"/>
      <c r="AL24" s="598" t="s">
        <v>108</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12206536</v>
      </c>
      <c r="CS24" s="583"/>
      <c r="CT24" s="583"/>
      <c r="CU24" s="583"/>
      <c r="CV24" s="583"/>
      <c r="CW24" s="583"/>
      <c r="CX24" s="583"/>
      <c r="CY24" s="584"/>
      <c r="CZ24" s="620">
        <v>52.9</v>
      </c>
      <c r="DA24" s="621"/>
      <c r="DB24" s="621"/>
      <c r="DC24" s="622"/>
      <c r="DD24" s="619">
        <v>8480232</v>
      </c>
      <c r="DE24" s="583"/>
      <c r="DF24" s="583"/>
      <c r="DG24" s="583"/>
      <c r="DH24" s="583"/>
      <c r="DI24" s="583"/>
      <c r="DJ24" s="583"/>
      <c r="DK24" s="584"/>
      <c r="DL24" s="619">
        <v>8456503</v>
      </c>
      <c r="DM24" s="583"/>
      <c r="DN24" s="583"/>
      <c r="DO24" s="583"/>
      <c r="DP24" s="583"/>
      <c r="DQ24" s="583"/>
      <c r="DR24" s="583"/>
      <c r="DS24" s="583"/>
      <c r="DT24" s="583"/>
      <c r="DU24" s="583"/>
      <c r="DV24" s="584"/>
      <c r="DW24" s="587">
        <v>60.1</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3186178</v>
      </c>
      <c r="S25" s="594"/>
      <c r="T25" s="594"/>
      <c r="U25" s="594"/>
      <c r="V25" s="594"/>
      <c r="W25" s="594"/>
      <c r="X25" s="594"/>
      <c r="Y25" s="595"/>
      <c r="Z25" s="596">
        <v>13.3</v>
      </c>
      <c r="AA25" s="596"/>
      <c r="AB25" s="596"/>
      <c r="AC25" s="596"/>
      <c r="AD25" s="597" t="s">
        <v>108</v>
      </c>
      <c r="AE25" s="597"/>
      <c r="AF25" s="597"/>
      <c r="AG25" s="597"/>
      <c r="AH25" s="597"/>
      <c r="AI25" s="597"/>
      <c r="AJ25" s="597"/>
      <c r="AK25" s="597"/>
      <c r="AL25" s="598" t="s">
        <v>108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4927175</v>
      </c>
      <c r="CS25" s="625"/>
      <c r="CT25" s="625"/>
      <c r="CU25" s="625"/>
      <c r="CV25" s="625"/>
      <c r="CW25" s="625"/>
      <c r="CX25" s="625"/>
      <c r="CY25" s="626"/>
      <c r="CZ25" s="627">
        <v>21.4</v>
      </c>
      <c r="DA25" s="628"/>
      <c r="DB25" s="628"/>
      <c r="DC25" s="629"/>
      <c r="DD25" s="602">
        <v>4632451</v>
      </c>
      <c r="DE25" s="625"/>
      <c r="DF25" s="625"/>
      <c r="DG25" s="625"/>
      <c r="DH25" s="625"/>
      <c r="DI25" s="625"/>
      <c r="DJ25" s="625"/>
      <c r="DK25" s="626"/>
      <c r="DL25" s="602">
        <v>4608722</v>
      </c>
      <c r="DM25" s="625"/>
      <c r="DN25" s="625"/>
      <c r="DO25" s="625"/>
      <c r="DP25" s="625"/>
      <c r="DQ25" s="625"/>
      <c r="DR25" s="625"/>
      <c r="DS25" s="625"/>
      <c r="DT25" s="625"/>
      <c r="DU25" s="625"/>
      <c r="DV25" s="626"/>
      <c r="DW25" s="598">
        <v>32.799999999999997</v>
      </c>
      <c r="DX25" s="623"/>
      <c r="DY25" s="623"/>
      <c r="DZ25" s="623"/>
      <c r="EA25" s="623"/>
      <c r="EB25" s="623"/>
      <c r="EC25" s="624"/>
    </row>
    <row r="26" spans="2:133" ht="11.25" customHeight="1">
      <c r="B26" s="630" t="s">
        <v>274</v>
      </c>
      <c r="C26" s="631"/>
      <c r="D26" s="631"/>
      <c r="E26" s="631"/>
      <c r="F26" s="631"/>
      <c r="G26" s="631"/>
      <c r="H26" s="631"/>
      <c r="I26" s="631"/>
      <c r="J26" s="631"/>
      <c r="K26" s="631"/>
      <c r="L26" s="631"/>
      <c r="M26" s="631"/>
      <c r="N26" s="631"/>
      <c r="O26" s="631"/>
      <c r="P26" s="631"/>
      <c r="Q26" s="632"/>
      <c r="R26" s="593">
        <v>1503</v>
      </c>
      <c r="S26" s="594"/>
      <c r="T26" s="594"/>
      <c r="U26" s="594"/>
      <c r="V26" s="594"/>
      <c r="W26" s="594"/>
      <c r="X26" s="594"/>
      <c r="Y26" s="595"/>
      <c r="Z26" s="596">
        <v>0</v>
      </c>
      <c r="AA26" s="596"/>
      <c r="AB26" s="596"/>
      <c r="AC26" s="596"/>
      <c r="AD26" s="597">
        <v>1503</v>
      </c>
      <c r="AE26" s="597"/>
      <c r="AF26" s="597"/>
      <c r="AG26" s="597"/>
      <c r="AH26" s="597"/>
      <c r="AI26" s="597"/>
      <c r="AJ26" s="597"/>
      <c r="AK26" s="597"/>
      <c r="AL26" s="598">
        <v>0</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2846608</v>
      </c>
      <c r="CS26" s="594"/>
      <c r="CT26" s="594"/>
      <c r="CU26" s="594"/>
      <c r="CV26" s="594"/>
      <c r="CW26" s="594"/>
      <c r="CX26" s="594"/>
      <c r="CY26" s="595"/>
      <c r="CZ26" s="627">
        <v>12.3</v>
      </c>
      <c r="DA26" s="628"/>
      <c r="DB26" s="628"/>
      <c r="DC26" s="629"/>
      <c r="DD26" s="602">
        <v>2615759</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c r="B27" s="590" t="s">
        <v>277</v>
      </c>
      <c r="C27" s="591"/>
      <c r="D27" s="591"/>
      <c r="E27" s="591"/>
      <c r="F27" s="591"/>
      <c r="G27" s="591"/>
      <c r="H27" s="591"/>
      <c r="I27" s="591"/>
      <c r="J27" s="591"/>
      <c r="K27" s="591"/>
      <c r="L27" s="591"/>
      <c r="M27" s="591"/>
      <c r="N27" s="591"/>
      <c r="O27" s="591"/>
      <c r="P27" s="591"/>
      <c r="Q27" s="592"/>
      <c r="R27" s="593">
        <v>1735483</v>
      </c>
      <c r="S27" s="594"/>
      <c r="T27" s="594"/>
      <c r="U27" s="594"/>
      <c r="V27" s="594"/>
      <c r="W27" s="594"/>
      <c r="X27" s="594"/>
      <c r="Y27" s="595"/>
      <c r="Z27" s="596">
        <v>7.2</v>
      </c>
      <c r="AA27" s="596"/>
      <c r="AB27" s="596"/>
      <c r="AC27" s="596"/>
      <c r="AD27" s="597" t="s">
        <v>108</v>
      </c>
      <c r="AE27" s="597"/>
      <c r="AF27" s="597"/>
      <c r="AG27" s="597"/>
      <c r="AH27" s="597"/>
      <c r="AI27" s="597"/>
      <c r="AJ27" s="597"/>
      <c r="AK27" s="597"/>
      <c r="AL27" s="598" t="s">
        <v>108</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9661447</v>
      </c>
      <c r="BH27" s="594"/>
      <c r="BI27" s="594"/>
      <c r="BJ27" s="594"/>
      <c r="BK27" s="594"/>
      <c r="BL27" s="594"/>
      <c r="BM27" s="594"/>
      <c r="BN27" s="595"/>
      <c r="BO27" s="596">
        <v>100</v>
      </c>
      <c r="BP27" s="596"/>
      <c r="BQ27" s="596"/>
      <c r="BR27" s="596"/>
      <c r="BS27" s="602">
        <v>156955</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4984047</v>
      </c>
      <c r="CS27" s="625"/>
      <c r="CT27" s="625"/>
      <c r="CU27" s="625"/>
      <c r="CV27" s="625"/>
      <c r="CW27" s="625"/>
      <c r="CX27" s="625"/>
      <c r="CY27" s="626"/>
      <c r="CZ27" s="627">
        <v>21.6</v>
      </c>
      <c r="DA27" s="628"/>
      <c r="DB27" s="628"/>
      <c r="DC27" s="629"/>
      <c r="DD27" s="602">
        <v>1562919</v>
      </c>
      <c r="DE27" s="625"/>
      <c r="DF27" s="625"/>
      <c r="DG27" s="625"/>
      <c r="DH27" s="625"/>
      <c r="DI27" s="625"/>
      <c r="DJ27" s="625"/>
      <c r="DK27" s="626"/>
      <c r="DL27" s="602">
        <v>1562919</v>
      </c>
      <c r="DM27" s="625"/>
      <c r="DN27" s="625"/>
      <c r="DO27" s="625"/>
      <c r="DP27" s="625"/>
      <c r="DQ27" s="625"/>
      <c r="DR27" s="625"/>
      <c r="DS27" s="625"/>
      <c r="DT27" s="625"/>
      <c r="DU27" s="625"/>
      <c r="DV27" s="626"/>
      <c r="DW27" s="598">
        <v>11.1</v>
      </c>
      <c r="DX27" s="623"/>
      <c r="DY27" s="623"/>
      <c r="DZ27" s="623"/>
      <c r="EA27" s="623"/>
      <c r="EB27" s="623"/>
      <c r="EC27" s="624"/>
    </row>
    <row r="28" spans="2:133" ht="11.25" customHeight="1">
      <c r="B28" s="590" t="s">
        <v>280</v>
      </c>
      <c r="C28" s="591"/>
      <c r="D28" s="591"/>
      <c r="E28" s="591"/>
      <c r="F28" s="591"/>
      <c r="G28" s="591"/>
      <c r="H28" s="591"/>
      <c r="I28" s="591"/>
      <c r="J28" s="591"/>
      <c r="K28" s="591"/>
      <c r="L28" s="591"/>
      <c r="M28" s="591"/>
      <c r="N28" s="591"/>
      <c r="O28" s="591"/>
      <c r="P28" s="591"/>
      <c r="Q28" s="592"/>
      <c r="R28" s="593">
        <v>33828</v>
      </c>
      <c r="S28" s="594"/>
      <c r="T28" s="594"/>
      <c r="U28" s="594"/>
      <c r="V28" s="594"/>
      <c r="W28" s="594"/>
      <c r="X28" s="594"/>
      <c r="Y28" s="595"/>
      <c r="Z28" s="596">
        <v>0.1</v>
      </c>
      <c r="AA28" s="596"/>
      <c r="AB28" s="596"/>
      <c r="AC28" s="596"/>
      <c r="AD28" s="597">
        <v>6059</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2295314</v>
      </c>
      <c r="CS28" s="594"/>
      <c r="CT28" s="594"/>
      <c r="CU28" s="594"/>
      <c r="CV28" s="594"/>
      <c r="CW28" s="594"/>
      <c r="CX28" s="594"/>
      <c r="CY28" s="595"/>
      <c r="CZ28" s="627">
        <v>10</v>
      </c>
      <c r="DA28" s="628"/>
      <c r="DB28" s="628"/>
      <c r="DC28" s="629"/>
      <c r="DD28" s="602">
        <v>2284862</v>
      </c>
      <c r="DE28" s="594"/>
      <c r="DF28" s="594"/>
      <c r="DG28" s="594"/>
      <c r="DH28" s="594"/>
      <c r="DI28" s="594"/>
      <c r="DJ28" s="594"/>
      <c r="DK28" s="595"/>
      <c r="DL28" s="602">
        <v>2284862</v>
      </c>
      <c r="DM28" s="594"/>
      <c r="DN28" s="594"/>
      <c r="DO28" s="594"/>
      <c r="DP28" s="594"/>
      <c r="DQ28" s="594"/>
      <c r="DR28" s="594"/>
      <c r="DS28" s="594"/>
      <c r="DT28" s="594"/>
      <c r="DU28" s="594"/>
      <c r="DV28" s="595"/>
      <c r="DW28" s="598">
        <v>16.2</v>
      </c>
      <c r="DX28" s="623"/>
      <c r="DY28" s="623"/>
      <c r="DZ28" s="623"/>
      <c r="EA28" s="623"/>
      <c r="EB28" s="623"/>
      <c r="EC28" s="624"/>
    </row>
    <row r="29" spans="2:133" ht="11.25" customHeight="1">
      <c r="B29" s="590" t="s">
        <v>282</v>
      </c>
      <c r="C29" s="591"/>
      <c r="D29" s="591"/>
      <c r="E29" s="591"/>
      <c r="F29" s="591"/>
      <c r="G29" s="591"/>
      <c r="H29" s="591"/>
      <c r="I29" s="591"/>
      <c r="J29" s="591"/>
      <c r="K29" s="591"/>
      <c r="L29" s="591"/>
      <c r="M29" s="591"/>
      <c r="N29" s="591"/>
      <c r="O29" s="591"/>
      <c r="P29" s="591"/>
      <c r="Q29" s="592"/>
      <c r="R29" s="593">
        <v>5160</v>
      </c>
      <c r="S29" s="594"/>
      <c r="T29" s="594"/>
      <c r="U29" s="594"/>
      <c r="V29" s="594"/>
      <c r="W29" s="594"/>
      <c r="X29" s="594"/>
      <c r="Y29" s="595"/>
      <c r="Z29" s="596">
        <v>0</v>
      </c>
      <c r="AA29" s="596"/>
      <c r="AB29" s="596"/>
      <c r="AC29" s="596"/>
      <c r="AD29" s="597" t="s">
        <v>108</v>
      </c>
      <c r="AE29" s="597"/>
      <c r="AF29" s="597"/>
      <c r="AG29" s="597"/>
      <c r="AH29" s="597"/>
      <c r="AI29" s="597"/>
      <c r="AJ29" s="597"/>
      <c r="AK29" s="597"/>
      <c r="AL29" s="598" t="s">
        <v>108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2294523</v>
      </c>
      <c r="CS29" s="625"/>
      <c r="CT29" s="625"/>
      <c r="CU29" s="625"/>
      <c r="CV29" s="625"/>
      <c r="CW29" s="625"/>
      <c r="CX29" s="625"/>
      <c r="CY29" s="626"/>
      <c r="CZ29" s="627">
        <v>10</v>
      </c>
      <c r="DA29" s="628"/>
      <c r="DB29" s="628"/>
      <c r="DC29" s="629"/>
      <c r="DD29" s="602">
        <v>2284071</v>
      </c>
      <c r="DE29" s="625"/>
      <c r="DF29" s="625"/>
      <c r="DG29" s="625"/>
      <c r="DH29" s="625"/>
      <c r="DI29" s="625"/>
      <c r="DJ29" s="625"/>
      <c r="DK29" s="626"/>
      <c r="DL29" s="602">
        <v>2284071</v>
      </c>
      <c r="DM29" s="625"/>
      <c r="DN29" s="625"/>
      <c r="DO29" s="625"/>
      <c r="DP29" s="625"/>
      <c r="DQ29" s="625"/>
      <c r="DR29" s="625"/>
      <c r="DS29" s="625"/>
      <c r="DT29" s="625"/>
      <c r="DU29" s="625"/>
      <c r="DV29" s="626"/>
      <c r="DW29" s="598">
        <v>16.2</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467634</v>
      </c>
      <c r="S30" s="594"/>
      <c r="T30" s="594"/>
      <c r="U30" s="594"/>
      <c r="V30" s="594"/>
      <c r="W30" s="594"/>
      <c r="X30" s="594"/>
      <c r="Y30" s="595"/>
      <c r="Z30" s="596">
        <v>1.9</v>
      </c>
      <c r="AA30" s="596"/>
      <c r="AB30" s="596"/>
      <c r="AC30" s="596"/>
      <c r="AD30" s="597" t="s">
        <v>108</v>
      </c>
      <c r="AE30" s="597"/>
      <c r="AF30" s="597"/>
      <c r="AG30" s="597"/>
      <c r="AH30" s="597"/>
      <c r="AI30" s="597"/>
      <c r="AJ30" s="597"/>
      <c r="AK30" s="597"/>
      <c r="AL30" s="598" t="s">
        <v>108</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98.8</v>
      </c>
      <c r="BH30" s="652"/>
      <c r="BI30" s="652"/>
      <c r="BJ30" s="652"/>
      <c r="BK30" s="652"/>
      <c r="BL30" s="652"/>
      <c r="BM30" s="588">
        <v>95.5</v>
      </c>
      <c r="BN30" s="652"/>
      <c r="BO30" s="652"/>
      <c r="BP30" s="652"/>
      <c r="BQ30" s="653"/>
      <c r="BR30" s="651">
        <v>98.8</v>
      </c>
      <c r="BS30" s="652"/>
      <c r="BT30" s="652"/>
      <c r="BU30" s="652"/>
      <c r="BV30" s="652"/>
      <c r="BW30" s="652"/>
      <c r="BX30" s="588">
        <v>95.4</v>
      </c>
      <c r="BY30" s="652"/>
      <c r="BZ30" s="652"/>
      <c r="CA30" s="652"/>
      <c r="CB30" s="653"/>
      <c r="CD30" s="656"/>
      <c r="CE30" s="657"/>
      <c r="CF30" s="607" t="s">
        <v>290</v>
      </c>
      <c r="CG30" s="608"/>
      <c r="CH30" s="608"/>
      <c r="CI30" s="608"/>
      <c r="CJ30" s="608"/>
      <c r="CK30" s="608"/>
      <c r="CL30" s="608"/>
      <c r="CM30" s="608"/>
      <c r="CN30" s="608"/>
      <c r="CO30" s="608"/>
      <c r="CP30" s="608"/>
      <c r="CQ30" s="609"/>
      <c r="CR30" s="593">
        <v>2072464</v>
      </c>
      <c r="CS30" s="594"/>
      <c r="CT30" s="594"/>
      <c r="CU30" s="594"/>
      <c r="CV30" s="594"/>
      <c r="CW30" s="594"/>
      <c r="CX30" s="594"/>
      <c r="CY30" s="595"/>
      <c r="CZ30" s="627">
        <v>9</v>
      </c>
      <c r="DA30" s="628"/>
      <c r="DB30" s="628"/>
      <c r="DC30" s="629"/>
      <c r="DD30" s="602">
        <v>2062012</v>
      </c>
      <c r="DE30" s="594"/>
      <c r="DF30" s="594"/>
      <c r="DG30" s="594"/>
      <c r="DH30" s="594"/>
      <c r="DI30" s="594"/>
      <c r="DJ30" s="594"/>
      <c r="DK30" s="595"/>
      <c r="DL30" s="602">
        <v>2062012</v>
      </c>
      <c r="DM30" s="594"/>
      <c r="DN30" s="594"/>
      <c r="DO30" s="594"/>
      <c r="DP30" s="594"/>
      <c r="DQ30" s="594"/>
      <c r="DR30" s="594"/>
      <c r="DS30" s="594"/>
      <c r="DT30" s="594"/>
      <c r="DU30" s="594"/>
      <c r="DV30" s="595"/>
      <c r="DW30" s="598">
        <v>14.7</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1043756</v>
      </c>
      <c r="S31" s="594"/>
      <c r="T31" s="594"/>
      <c r="U31" s="594"/>
      <c r="V31" s="594"/>
      <c r="W31" s="594"/>
      <c r="X31" s="594"/>
      <c r="Y31" s="595"/>
      <c r="Z31" s="596">
        <v>4.3</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98.6</v>
      </c>
      <c r="BH31" s="625"/>
      <c r="BI31" s="625"/>
      <c r="BJ31" s="625"/>
      <c r="BK31" s="625"/>
      <c r="BL31" s="625"/>
      <c r="BM31" s="599">
        <v>95.3</v>
      </c>
      <c r="BN31" s="649"/>
      <c r="BO31" s="649"/>
      <c r="BP31" s="649"/>
      <c r="BQ31" s="650"/>
      <c r="BR31" s="648">
        <v>98.8</v>
      </c>
      <c r="BS31" s="625"/>
      <c r="BT31" s="625"/>
      <c r="BU31" s="625"/>
      <c r="BV31" s="625"/>
      <c r="BW31" s="625"/>
      <c r="BX31" s="599">
        <v>95.2</v>
      </c>
      <c r="BY31" s="649"/>
      <c r="BZ31" s="649"/>
      <c r="CA31" s="649"/>
      <c r="CB31" s="650"/>
      <c r="CD31" s="656"/>
      <c r="CE31" s="657"/>
      <c r="CF31" s="607" t="s">
        <v>294</v>
      </c>
      <c r="CG31" s="608"/>
      <c r="CH31" s="608"/>
      <c r="CI31" s="608"/>
      <c r="CJ31" s="608"/>
      <c r="CK31" s="608"/>
      <c r="CL31" s="608"/>
      <c r="CM31" s="608"/>
      <c r="CN31" s="608"/>
      <c r="CO31" s="608"/>
      <c r="CP31" s="608"/>
      <c r="CQ31" s="609"/>
      <c r="CR31" s="593">
        <v>222059</v>
      </c>
      <c r="CS31" s="625"/>
      <c r="CT31" s="625"/>
      <c r="CU31" s="625"/>
      <c r="CV31" s="625"/>
      <c r="CW31" s="625"/>
      <c r="CX31" s="625"/>
      <c r="CY31" s="626"/>
      <c r="CZ31" s="627">
        <v>1</v>
      </c>
      <c r="DA31" s="628"/>
      <c r="DB31" s="628"/>
      <c r="DC31" s="629"/>
      <c r="DD31" s="602">
        <v>222059</v>
      </c>
      <c r="DE31" s="625"/>
      <c r="DF31" s="625"/>
      <c r="DG31" s="625"/>
      <c r="DH31" s="625"/>
      <c r="DI31" s="625"/>
      <c r="DJ31" s="625"/>
      <c r="DK31" s="626"/>
      <c r="DL31" s="602">
        <v>222059</v>
      </c>
      <c r="DM31" s="625"/>
      <c r="DN31" s="625"/>
      <c r="DO31" s="625"/>
      <c r="DP31" s="625"/>
      <c r="DQ31" s="625"/>
      <c r="DR31" s="625"/>
      <c r="DS31" s="625"/>
      <c r="DT31" s="625"/>
      <c r="DU31" s="625"/>
      <c r="DV31" s="626"/>
      <c r="DW31" s="598">
        <v>1.6</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335641</v>
      </c>
      <c r="S32" s="594"/>
      <c r="T32" s="594"/>
      <c r="U32" s="594"/>
      <c r="V32" s="594"/>
      <c r="W32" s="594"/>
      <c r="X32" s="594"/>
      <c r="Y32" s="595"/>
      <c r="Z32" s="596">
        <v>1.4</v>
      </c>
      <c r="AA32" s="596"/>
      <c r="AB32" s="596"/>
      <c r="AC32" s="596"/>
      <c r="AD32" s="597">
        <v>1911</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98.9</v>
      </c>
      <c r="BH32" s="661"/>
      <c r="BI32" s="661"/>
      <c r="BJ32" s="661"/>
      <c r="BK32" s="661"/>
      <c r="BL32" s="661"/>
      <c r="BM32" s="662">
        <v>95.5</v>
      </c>
      <c r="BN32" s="661"/>
      <c r="BO32" s="661"/>
      <c r="BP32" s="661"/>
      <c r="BQ32" s="663"/>
      <c r="BR32" s="660">
        <v>98.8</v>
      </c>
      <c r="BS32" s="661"/>
      <c r="BT32" s="661"/>
      <c r="BU32" s="661"/>
      <c r="BV32" s="661"/>
      <c r="BW32" s="661"/>
      <c r="BX32" s="662">
        <v>95.3</v>
      </c>
      <c r="BY32" s="661"/>
      <c r="BZ32" s="661"/>
      <c r="CA32" s="661"/>
      <c r="CB32" s="663"/>
      <c r="CD32" s="658"/>
      <c r="CE32" s="659"/>
      <c r="CF32" s="607" t="s">
        <v>297</v>
      </c>
      <c r="CG32" s="608"/>
      <c r="CH32" s="608"/>
      <c r="CI32" s="608"/>
      <c r="CJ32" s="608"/>
      <c r="CK32" s="608"/>
      <c r="CL32" s="608"/>
      <c r="CM32" s="608"/>
      <c r="CN32" s="608"/>
      <c r="CO32" s="608"/>
      <c r="CP32" s="608"/>
      <c r="CQ32" s="609"/>
      <c r="CR32" s="593">
        <v>791</v>
      </c>
      <c r="CS32" s="594"/>
      <c r="CT32" s="594"/>
      <c r="CU32" s="594"/>
      <c r="CV32" s="594"/>
      <c r="CW32" s="594"/>
      <c r="CX32" s="594"/>
      <c r="CY32" s="595"/>
      <c r="CZ32" s="627">
        <v>0</v>
      </c>
      <c r="DA32" s="628"/>
      <c r="DB32" s="628"/>
      <c r="DC32" s="629"/>
      <c r="DD32" s="602">
        <v>791</v>
      </c>
      <c r="DE32" s="594"/>
      <c r="DF32" s="594"/>
      <c r="DG32" s="594"/>
      <c r="DH32" s="594"/>
      <c r="DI32" s="594"/>
      <c r="DJ32" s="594"/>
      <c r="DK32" s="595"/>
      <c r="DL32" s="602">
        <v>791</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2347700</v>
      </c>
      <c r="S33" s="594"/>
      <c r="T33" s="594"/>
      <c r="U33" s="594"/>
      <c r="V33" s="594"/>
      <c r="W33" s="594"/>
      <c r="X33" s="594"/>
      <c r="Y33" s="595"/>
      <c r="Z33" s="596">
        <v>9.8000000000000007</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7896079</v>
      </c>
      <c r="CS33" s="625"/>
      <c r="CT33" s="625"/>
      <c r="CU33" s="625"/>
      <c r="CV33" s="625"/>
      <c r="CW33" s="625"/>
      <c r="CX33" s="625"/>
      <c r="CY33" s="626"/>
      <c r="CZ33" s="627">
        <v>34.200000000000003</v>
      </c>
      <c r="DA33" s="628"/>
      <c r="DB33" s="628"/>
      <c r="DC33" s="629"/>
      <c r="DD33" s="602">
        <v>6293388</v>
      </c>
      <c r="DE33" s="625"/>
      <c r="DF33" s="625"/>
      <c r="DG33" s="625"/>
      <c r="DH33" s="625"/>
      <c r="DI33" s="625"/>
      <c r="DJ33" s="625"/>
      <c r="DK33" s="626"/>
      <c r="DL33" s="602">
        <v>4277795</v>
      </c>
      <c r="DM33" s="625"/>
      <c r="DN33" s="625"/>
      <c r="DO33" s="625"/>
      <c r="DP33" s="625"/>
      <c r="DQ33" s="625"/>
      <c r="DR33" s="625"/>
      <c r="DS33" s="625"/>
      <c r="DT33" s="625"/>
      <c r="DU33" s="625"/>
      <c r="DV33" s="626"/>
      <c r="DW33" s="598">
        <v>30.4</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2347832</v>
      </c>
      <c r="CS34" s="594"/>
      <c r="CT34" s="594"/>
      <c r="CU34" s="594"/>
      <c r="CV34" s="594"/>
      <c r="CW34" s="594"/>
      <c r="CX34" s="594"/>
      <c r="CY34" s="595"/>
      <c r="CZ34" s="627">
        <v>10.199999999999999</v>
      </c>
      <c r="DA34" s="628"/>
      <c r="DB34" s="628"/>
      <c r="DC34" s="629"/>
      <c r="DD34" s="602">
        <v>1620788</v>
      </c>
      <c r="DE34" s="594"/>
      <c r="DF34" s="594"/>
      <c r="DG34" s="594"/>
      <c r="DH34" s="594"/>
      <c r="DI34" s="594"/>
      <c r="DJ34" s="594"/>
      <c r="DK34" s="595"/>
      <c r="DL34" s="602">
        <v>936311</v>
      </c>
      <c r="DM34" s="594"/>
      <c r="DN34" s="594"/>
      <c r="DO34" s="594"/>
      <c r="DP34" s="594"/>
      <c r="DQ34" s="594"/>
      <c r="DR34" s="594"/>
      <c r="DS34" s="594"/>
      <c r="DT34" s="594"/>
      <c r="DU34" s="594"/>
      <c r="DV34" s="595"/>
      <c r="DW34" s="598">
        <v>6.7</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1187900</v>
      </c>
      <c r="S35" s="594"/>
      <c r="T35" s="594"/>
      <c r="U35" s="594"/>
      <c r="V35" s="594"/>
      <c r="W35" s="594"/>
      <c r="X35" s="594"/>
      <c r="Y35" s="595"/>
      <c r="Z35" s="596">
        <v>4.9000000000000004</v>
      </c>
      <c r="AA35" s="596"/>
      <c r="AB35" s="596"/>
      <c r="AC35" s="596"/>
      <c r="AD35" s="597" t="s">
        <v>108</v>
      </c>
      <c r="AE35" s="597"/>
      <c r="AF35" s="597"/>
      <c r="AG35" s="597"/>
      <c r="AH35" s="597"/>
      <c r="AI35" s="597"/>
      <c r="AJ35" s="597"/>
      <c r="AK35" s="597"/>
      <c r="AL35" s="598" t="s">
        <v>108</v>
      </c>
      <c r="AM35" s="599"/>
      <c r="AN35" s="599"/>
      <c r="AO35" s="600"/>
      <c r="AP35" s="186"/>
      <c r="AQ35" s="604" t="s">
        <v>305</v>
      </c>
      <c r="AR35" s="605"/>
      <c r="AS35" s="605"/>
      <c r="AT35" s="605"/>
      <c r="AU35" s="605"/>
      <c r="AV35" s="605"/>
      <c r="AW35" s="605"/>
      <c r="AX35" s="605"/>
      <c r="AY35" s="606"/>
      <c r="AZ35" s="582">
        <v>3285013</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-97018</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200579</v>
      </c>
      <c r="CS35" s="625"/>
      <c r="CT35" s="625"/>
      <c r="CU35" s="625"/>
      <c r="CV35" s="625"/>
      <c r="CW35" s="625"/>
      <c r="CX35" s="625"/>
      <c r="CY35" s="626"/>
      <c r="CZ35" s="627">
        <v>0.9</v>
      </c>
      <c r="DA35" s="628"/>
      <c r="DB35" s="628"/>
      <c r="DC35" s="629"/>
      <c r="DD35" s="602">
        <v>159135</v>
      </c>
      <c r="DE35" s="625"/>
      <c r="DF35" s="625"/>
      <c r="DG35" s="625"/>
      <c r="DH35" s="625"/>
      <c r="DI35" s="625"/>
      <c r="DJ35" s="625"/>
      <c r="DK35" s="626"/>
      <c r="DL35" s="602">
        <v>152541</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24039796</v>
      </c>
      <c r="S36" s="666"/>
      <c r="T36" s="666"/>
      <c r="U36" s="666"/>
      <c r="V36" s="666"/>
      <c r="W36" s="666"/>
      <c r="X36" s="666"/>
      <c r="Y36" s="667"/>
      <c r="Z36" s="668">
        <v>100</v>
      </c>
      <c r="AA36" s="668"/>
      <c r="AB36" s="668"/>
      <c r="AC36" s="668"/>
      <c r="AD36" s="669">
        <v>12874430</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583394</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-258745</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1541561</v>
      </c>
      <c r="CS36" s="594"/>
      <c r="CT36" s="594"/>
      <c r="CU36" s="594"/>
      <c r="CV36" s="594"/>
      <c r="CW36" s="594"/>
      <c r="CX36" s="594"/>
      <c r="CY36" s="595"/>
      <c r="CZ36" s="627">
        <v>6.7</v>
      </c>
      <c r="DA36" s="628"/>
      <c r="DB36" s="628"/>
      <c r="DC36" s="629"/>
      <c r="DD36" s="602">
        <v>1283768</v>
      </c>
      <c r="DE36" s="594"/>
      <c r="DF36" s="594"/>
      <c r="DG36" s="594"/>
      <c r="DH36" s="594"/>
      <c r="DI36" s="594"/>
      <c r="DJ36" s="594"/>
      <c r="DK36" s="595"/>
      <c r="DL36" s="602">
        <v>873240</v>
      </c>
      <c r="DM36" s="594"/>
      <c r="DN36" s="594"/>
      <c r="DO36" s="594"/>
      <c r="DP36" s="594"/>
      <c r="DQ36" s="594"/>
      <c r="DR36" s="594"/>
      <c r="DS36" s="594"/>
      <c r="DT36" s="594"/>
      <c r="DU36" s="594"/>
      <c r="DV36" s="595"/>
      <c r="DW36" s="598">
        <v>6.2</v>
      </c>
      <c r="DX36" s="623"/>
      <c r="DY36" s="623"/>
      <c r="DZ36" s="623"/>
      <c r="EA36" s="623"/>
      <c r="EB36" s="623"/>
      <c r="EC36" s="624"/>
    </row>
    <row r="37" spans="2:133" ht="11.25" customHeight="1">
      <c r="AQ37" s="672" t="s">
        <v>312</v>
      </c>
      <c r="AR37" s="673"/>
      <c r="AS37" s="673"/>
      <c r="AT37" s="673"/>
      <c r="AU37" s="673"/>
      <c r="AV37" s="673"/>
      <c r="AW37" s="673"/>
      <c r="AX37" s="673"/>
      <c r="AY37" s="674"/>
      <c r="AZ37" s="593">
        <v>304097</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7882</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293929</v>
      </c>
      <c r="CS37" s="625"/>
      <c r="CT37" s="625"/>
      <c r="CU37" s="625"/>
      <c r="CV37" s="625"/>
      <c r="CW37" s="625"/>
      <c r="CX37" s="625"/>
      <c r="CY37" s="626"/>
      <c r="CZ37" s="627">
        <v>1.3</v>
      </c>
      <c r="DA37" s="628"/>
      <c r="DB37" s="628"/>
      <c r="DC37" s="629"/>
      <c r="DD37" s="602">
        <v>293596</v>
      </c>
      <c r="DE37" s="625"/>
      <c r="DF37" s="625"/>
      <c r="DG37" s="625"/>
      <c r="DH37" s="625"/>
      <c r="DI37" s="625"/>
      <c r="DJ37" s="625"/>
      <c r="DK37" s="626"/>
      <c r="DL37" s="602">
        <v>256965</v>
      </c>
      <c r="DM37" s="625"/>
      <c r="DN37" s="625"/>
      <c r="DO37" s="625"/>
      <c r="DP37" s="625"/>
      <c r="DQ37" s="625"/>
      <c r="DR37" s="625"/>
      <c r="DS37" s="625"/>
      <c r="DT37" s="625"/>
      <c r="DU37" s="625"/>
      <c r="DV37" s="626"/>
      <c r="DW37" s="598">
        <v>1.8</v>
      </c>
      <c r="DX37" s="623"/>
      <c r="DY37" s="623"/>
      <c r="DZ37" s="623"/>
      <c r="EA37" s="623"/>
      <c r="EB37" s="623"/>
      <c r="EC37" s="624"/>
    </row>
    <row r="38" spans="2:133" ht="11.25" customHeight="1">
      <c r="AQ38" s="672" t="s">
        <v>315</v>
      </c>
      <c r="AR38" s="673"/>
      <c r="AS38" s="673"/>
      <c r="AT38" s="673"/>
      <c r="AU38" s="673"/>
      <c r="AV38" s="673"/>
      <c r="AW38" s="673"/>
      <c r="AX38" s="673"/>
      <c r="AY38" s="674"/>
      <c r="AZ38" s="593">
        <v>67355</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12584</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2970860</v>
      </c>
      <c r="CS38" s="594"/>
      <c r="CT38" s="594"/>
      <c r="CU38" s="594"/>
      <c r="CV38" s="594"/>
      <c r="CW38" s="594"/>
      <c r="CX38" s="594"/>
      <c r="CY38" s="595"/>
      <c r="CZ38" s="627">
        <v>12.9</v>
      </c>
      <c r="DA38" s="628"/>
      <c r="DB38" s="628"/>
      <c r="DC38" s="629"/>
      <c r="DD38" s="602">
        <v>2579697</v>
      </c>
      <c r="DE38" s="594"/>
      <c r="DF38" s="594"/>
      <c r="DG38" s="594"/>
      <c r="DH38" s="594"/>
      <c r="DI38" s="594"/>
      <c r="DJ38" s="594"/>
      <c r="DK38" s="595"/>
      <c r="DL38" s="602">
        <v>2315703</v>
      </c>
      <c r="DM38" s="594"/>
      <c r="DN38" s="594"/>
      <c r="DO38" s="594"/>
      <c r="DP38" s="594"/>
      <c r="DQ38" s="594"/>
      <c r="DR38" s="594"/>
      <c r="DS38" s="594"/>
      <c r="DT38" s="594"/>
      <c r="DU38" s="594"/>
      <c r="DV38" s="595"/>
      <c r="DW38" s="598">
        <v>16.5</v>
      </c>
      <c r="DX38" s="623"/>
      <c r="DY38" s="623"/>
      <c r="DZ38" s="623"/>
      <c r="EA38" s="623"/>
      <c r="EB38" s="623"/>
      <c r="EC38" s="624"/>
    </row>
    <row r="39" spans="2:133" ht="11.25" customHeight="1">
      <c r="AQ39" s="672" t="s">
        <v>318</v>
      </c>
      <c r="AR39" s="673"/>
      <c r="AS39" s="673"/>
      <c r="AT39" s="673"/>
      <c r="AU39" s="673"/>
      <c r="AV39" s="673"/>
      <c r="AW39" s="673"/>
      <c r="AX39" s="673"/>
      <c r="AY39" s="674"/>
      <c r="AZ39" s="593">
        <v>10056</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90</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679987</v>
      </c>
      <c r="CS39" s="625"/>
      <c r="CT39" s="625"/>
      <c r="CU39" s="625"/>
      <c r="CV39" s="625"/>
      <c r="CW39" s="625"/>
      <c r="CX39" s="625"/>
      <c r="CY39" s="626"/>
      <c r="CZ39" s="627">
        <v>2.9</v>
      </c>
      <c r="DA39" s="628"/>
      <c r="DB39" s="628"/>
      <c r="DC39" s="629"/>
      <c r="DD39" s="602">
        <v>650000</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538962</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118</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155260</v>
      </c>
      <c r="CS40" s="594"/>
      <c r="CT40" s="594"/>
      <c r="CU40" s="594"/>
      <c r="CV40" s="594"/>
      <c r="CW40" s="594"/>
      <c r="CX40" s="594"/>
      <c r="CY40" s="595"/>
      <c r="CZ40" s="627">
        <v>0.7</v>
      </c>
      <c r="DA40" s="628"/>
      <c r="DB40" s="628"/>
      <c r="DC40" s="629"/>
      <c r="DD40" s="602" t="s">
        <v>108</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1781149</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396</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2951990</v>
      </c>
      <c r="CS42" s="594"/>
      <c r="CT42" s="594"/>
      <c r="CU42" s="594"/>
      <c r="CV42" s="594"/>
      <c r="CW42" s="594"/>
      <c r="CX42" s="594"/>
      <c r="CY42" s="595"/>
      <c r="CZ42" s="627">
        <v>12.8</v>
      </c>
      <c r="DA42" s="676"/>
      <c r="DB42" s="676"/>
      <c r="DC42" s="677"/>
      <c r="DD42" s="602">
        <v>882722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60422</v>
      </c>
      <c r="CS43" s="625"/>
      <c r="CT43" s="625"/>
      <c r="CU43" s="625"/>
      <c r="CV43" s="625"/>
      <c r="CW43" s="625"/>
      <c r="CX43" s="625"/>
      <c r="CY43" s="626"/>
      <c r="CZ43" s="627">
        <v>0.3</v>
      </c>
      <c r="DA43" s="628"/>
      <c r="DB43" s="628"/>
      <c r="DC43" s="629"/>
      <c r="DD43" s="602">
        <v>18068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332</v>
      </c>
      <c r="CD44" s="699" t="s">
        <v>285</v>
      </c>
      <c r="CE44" s="700"/>
      <c r="CF44" s="590" t="s">
        <v>333</v>
      </c>
      <c r="CG44" s="591"/>
      <c r="CH44" s="591"/>
      <c r="CI44" s="591"/>
      <c r="CJ44" s="591"/>
      <c r="CK44" s="591"/>
      <c r="CL44" s="591"/>
      <c r="CM44" s="591"/>
      <c r="CN44" s="591"/>
      <c r="CO44" s="591"/>
      <c r="CP44" s="591"/>
      <c r="CQ44" s="592"/>
      <c r="CR44" s="593">
        <v>2925784</v>
      </c>
      <c r="CS44" s="594"/>
      <c r="CT44" s="594"/>
      <c r="CU44" s="594"/>
      <c r="CV44" s="594"/>
      <c r="CW44" s="594"/>
      <c r="CX44" s="594"/>
      <c r="CY44" s="595"/>
      <c r="CZ44" s="627">
        <v>12.7</v>
      </c>
      <c r="DA44" s="676"/>
      <c r="DB44" s="676"/>
      <c r="DC44" s="677"/>
      <c r="DD44" s="602">
        <v>856516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334</v>
      </c>
      <c r="CG45" s="591"/>
      <c r="CH45" s="591"/>
      <c r="CI45" s="591"/>
      <c r="CJ45" s="591"/>
      <c r="CK45" s="591"/>
      <c r="CL45" s="591"/>
      <c r="CM45" s="591"/>
      <c r="CN45" s="591"/>
      <c r="CO45" s="591"/>
      <c r="CP45" s="591"/>
      <c r="CQ45" s="592"/>
      <c r="CR45" s="593">
        <v>820912</v>
      </c>
      <c r="CS45" s="625"/>
      <c r="CT45" s="625"/>
      <c r="CU45" s="625"/>
      <c r="CV45" s="625"/>
      <c r="CW45" s="625"/>
      <c r="CX45" s="625"/>
      <c r="CY45" s="626"/>
      <c r="CZ45" s="627">
        <v>3.6</v>
      </c>
      <c r="DA45" s="628"/>
      <c r="DB45" s="628"/>
      <c r="DC45" s="629"/>
      <c r="DD45" s="602">
        <v>63726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335</v>
      </c>
      <c r="CG46" s="591"/>
      <c r="CH46" s="591"/>
      <c r="CI46" s="591"/>
      <c r="CJ46" s="591"/>
      <c r="CK46" s="591"/>
      <c r="CL46" s="591"/>
      <c r="CM46" s="591"/>
      <c r="CN46" s="591"/>
      <c r="CO46" s="591"/>
      <c r="CP46" s="591"/>
      <c r="CQ46" s="592"/>
      <c r="CR46" s="593">
        <v>2017355</v>
      </c>
      <c r="CS46" s="594"/>
      <c r="CT46" s="594"/>
      <c r="CU46" s="594"/>
      <c r="CV46" s="594"/>
      <c r="CW46" s="594"/>
      <c r="CX46" s="594"/>
      <c r="CY46" s="595"/>
      <c r="CZ46" s="627">
        <v>8.8000000000000007</v>
      </c>
      <c r="DA46" s="676"/>
      <c r="DB46" s="676"/>
      <c r="DC46" s="677"/>
      <c r="DD46" s="602">
        <v>786808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336</v>
      </c>
      <c r="CG47" s="591"/>
      <c r="CH47" s="591"/>
      <c r="CI47" s="591"/>
      <c r="CJ47" s="591"/>
      <c r="CK47" s="591"/>
      <c r="CL47" s="591"/>
      <c r="CM47" s="591"/>
      <c r="CN47" s="591"/>
      <c r="CO47" s="591"/>
      <c r="CP47" s="591"/>
      <c r="CQ47" s="592"/>
      <c r="CR47" s="593">
        <v>26206</v>
      </c>
      <c r="CS47" s="625"/>
      <c r="CT47" s="625"/>
      <c r="CU47" s="625"/>
      <c r="CV47" s="625"/>
      <c r="CW47" s="625"/>
      <c r="CX47" s="625"/>
      <c r="CY47" s="626"/>
      <c r="CZ47" s="627">
        <v>0.1</v>
      </c>
      <c r="DA47" s="628"/>
      <c r="DB47" s="628"/>
      <c r="DC47" s="629"/>
      <c r="DD47" s="602">
        <v>26206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337</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338</v>
      </c>
      <c r="CE49" s="637"/>
      <c r="CF49" s="637"/>
      <c r="CG49" s="637"/>
      <c r="CH49" s="637"/>
      <c r="CI49" s="637"/>
      <c r="CJ49" s="637"/>
      <c r="CK49" s="637"/>
      <c r="CL49" s="637"/>
      <c r="CM49" s="637"/>
      <c r="CN49" s="637"/>
      <c r="CO49" s="637"/>
      <c r="CP49" s="637"/>
      <c r="CQ49" s="638"/>
      <c r="CR49" s="665">
        <v>23054605</v>
      </c>
      <c r="CS49" s="661"/>
      <c r="CT49" s="661"/>
      <c r="CU49" s="661"/>
      <c r="CV49" s="661"/>
      <c r="CW49" s="661"/>
      <c r="CX49" s="661"/>
      <c r="CY49" s="688"/>
      <c r="CZ49" s="689">
        <v>100</v>
      </c>
      <c r="DA49" s="690"/>
      <c r="DB49" s="690"/>
      <c r="DC49" s="691"/>
      <c r="DD49" s="692">
        <v>15656342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361</v>
      </c>
      <c r="C7" s="720"/>
      <c r="D7" s="720"/>
      <c r="E7" s="720"/>
      <c r="F7" s="720"/>
      <c r="G7" s="720"/>
      <c r="H7" s="720"/>
      <c r="I7" s="720"/>
      <c r="J7" s="720"/>
      <c r="K7" s="720"/>
      <c r="L7" s="720"/>
      <c r="M7" s="720"/>
      <c r="N7" s="720"/>
      <c r="O7" s="720"/>
      <c r="P7" s="721"/>
      <c r="Q7" s="722">
        <v>24028</v>
      </c>
      <c r="R7" s="723"/>
      <c r="S7" s="723"/>
      <c r="T7" s="723"/>
      <c r="U7" s="723"/>
      <c r="V7" s="723">
        <v>23044</v>
      </c>
      <c r="W7" s="723"/>
      <c r="X7" s="723"/>
      <c r="Y7" s="723"/>
      <c r="Z7" s="723"/>
      <c r="AA7" s="723">
        <v>983</v>
      </c>
      <c r="AB7" s="723"/>
      <c r="AC7" s="723"/>
      <c r="AD7" s="723"/>
      <c r="AE7" s="724"/>
      <c r="AF7" s="725">
        <v>843</v>
      </c>
      <c r="AG7" s="726"/>
      <c r="AH7" s="726"/>
      <c r="AI7" s="726"/>
      <c r="AJ7" s="727"/>
      <c r="AK7" s="762">
        <v>468</v>
      </c>
      <c r="AL7" s="763"/>
      <c r="AM7" s="763"/>
      <c r="AN7" s="763"/>
      <c r="AO7" s="763"/>
      <c r="AP7" s="763">
        <v>21937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552</v>
      </c>
      <c r="BT7" s="767"/>
      <c r="BU7" s="767"/>
      <c r="BV7" s="767"/>
      <c r="BW7" s="767"/>
      <c r="BX7" s="767"/>
      <c r="BY7" s="767"/>
      <c r="BZ7" s="767"/>
      <c r="CA7" s="767"/>
      <c r="CB7" s="767"/>
      <c r="CC7" s="767"/>
      <c r="CD7" s="767"/>
      <c r="CE7" s="767"/>
      <c r="CF7" s="767"/>
      <c r="CG7" s="768"/>
      <c r="CH7" s="759">
        <v>25</v>
      </c>
      <c r="CI7" s="760"/>
      <c r="CJ7" s="760"/>
      <c r="CK7" s="760"/>
      <c r="CL7" s="761"/>
      <c r="CM7" s="759">
        <v>212</v>
      </c>
      <c r="CN7" s="760"/>
      <c r="CO7" s="760"/>
      <c r="CP7" s="760"/>
      <c r="CQ7" s="761"/>
      <c r="CR7" s="759">
        <v>13</v>
      </c>
      <c r="CS7" s="760"/>
      <c r="CT7" s="760"/>
      <c r="CU7" s="760"/>
      <c r="CV7" s="761"/>
      <c r="CW7" s="759" t="s">
        <v>487</v>
      </c>
      <c r="CX7" s="760"/>
      <c r="CY7" s="760"/>
      <c r="CZ7" s="760"/>
      <c r="DA7" s="761"/>
      <c r="DB7" s="759" t="s">
        <v>487</v>
      </c>
      <c r="DC7" s="760"/>
      <c r="DD7" s="760"/>
      <c r="DE7" s="760"/>
      <c r="DF7" s="761"/>
      <c r="DG7" s="759" t="s">
        <v>487</v>
      </c>
      <c r="DH7" s="760"/>
      <c r="DI7" s="760"/>
      <c r="DJ7" s="760"/>
      <c r="DK7" s="761"/>
      <c r="DL7" s="759" t="s">
        <v>487</v>
      </c>
      <c r="DM7" s="760"/>
      <c r="DN7" s="760"/>
      <c r="DO7" s="760"/>
      <c r="DP7" s="761"/>
      <c r="DQ7" s="759" t="s">
        <v>487</v>
      </c>
      <c r="DR7" s="760"/>
      <c r="DS7" s="760"/>
      <c r="DT7" s="760"/>
      <c r="DU7" s="761"/>
      <c r="DV7" s="740"/>
      <c r="DW7" s="741"/>
      <c r="DX7" s="741"/>
      <c r="DY7" s="741"/>
      <c r="DZ7" s="742"/>
      <c r="EA7" s="205"/>
    </row>
    <row r="8" spans="1:131" s="206" customFormat="1" ht="26.25" customHeight="1">
      <c r="A8" s="212">
        <v>2</v>
      </c>
      <c r="B8" s="743" t="s">
        <v>362</v>
      </c>
      <c r="C8" s="744"/>
      <c r="D8" s="744"/>
      <c r="E8" s="744"/>
      <c r="F8" s="744"/>
      <c r="G8" s="744"/>
      <c r="H8" s="744"/>
      <c r="I8" s="744"/>
      <c r="J8" s="744"/>
      <c r="K8" s="744"/>
      <c r="L8" s="744"/>
      <c r="M8" s="744"/>
      <c r="N8" s="744"/>
      <c r="O8" s="744"/>
      <c r="P8" s="745"/>
      <c r="Q8" s="746">
        <v>17</v>
      </c>
      <c r="R8" s="747"/>
      <c r="S8" s="747"/>
      <c r="T8" s="747"/>
      <c r="U8" s="747"/>
      <c r="V8" s="747">
        <v>16</v>
      </c>
      <c r="W8" s="747"/>
      <c r="X8" s="747"/>
      <c r="Y8" s="747"/>
      <c r="Z8" s="747"/>
      <c r="AA8" s="747">
        <v>2</v>
      </c>
      <c r="AB8" s="747"/>
      <c r="AC8" s="747"/>
      <c r="AD8" s="747"/>
      <c r="AE8" s="748"/>
      <c r="AF8" s="749">
        <v>2</v>
      </c>
      <c r="AG8" s="750"/>
      <c r="AH8" s="750"/>
      <c r="AI8" s="750"/>
      <c r="AJ8" s="751"/>
      <c r="AK8" s="752" t="s">
        <v>487</v>
      </c>
      <c r="AL8" s="753"/>
      <c r="AM8" s="753"/>
      <c r="AN8" s="753"/>
      <c r="AO8" s="753"/>
      <c r="AP8" s="753" t="s">
        <v>487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553</v>
      </c>
      <c r="BT8" s="757"/>
      <c r="BU8" s="757"/>
      <c r="BV8" s="757"/>
      <c r="BW8" s="757"/>
      <c r="BX8" s="757"/>
      <c r="BY8" s="757"/>
      <c r="BZ8" s="757"/>
      <c r="CA8" s="757"/>
      <c r="CB8" s="757"/>
      <c r="CC8" s="757"/>
      <c r="CD8" s="757"/>
      <c r="CE8" s="757"/>
      <c r="CF8" s="757"/>
      <c r="CG8" s="758"/>
      <c r="CH8" s="769">
        <v>0</v>
      </c>
      <c r="CI8" s="770"/>
      <c r="CJ8" s="770"/>
      <c r="CK8" s="770"/>
      <c r="CL8" s="771"/>
      <c r="CM8" s="769">
        <v>19</v>
      </c>
      <c r="CN8" s="770"/>
      <c r="CO8" s="770"/>
      <c r="CP8" s="770"/>
      <c r="CQ8" s="771"/>
      <c r="CR8" s="769">
        <v>10</v>
      </c>
      <c r="CS8" s="770"/>
      <c r="CT8" s="770"/>
      <c r="CU8" s="770"/>
      <c r="CV8" s="771"/>
      <c r="CW8" s="769">
        <v>19</v>
      </c>
      <c r="CX8" s="770"/>
      <c r="CY8" s="770"/>
      <c r="CZ8" s="770"/>
      <c r="DA8" s="771"/>
      <c r="DB8" s="769" t="s">
        <v>487</v>
      </c>
      <c r="DC8" s="770"/>
      <c r="DD8" s="770"/>
      <c r="DE8" s="770"/>
      <c r="DF8" s="771"/>
      <c r="DG8" s="769" t="s">
        <v>487</v>
      </c>
      <c r="DH8" s="770"/>
      <c r="DI8" s="770"/>
      <c r="DJ8" s="770"/>
      <c r="DK8" s="771"/>
      <c r="DL8" s="769" t="s">
        <v>487</v>
      </c>
      <c r="DM8" s="770"/>
      <c r="DN8" s="770"/>
      <c r="DO8" s="770"/>
      <c r="DP8" s="771"/>
      <c r="DQ8" s="769" t="s">
        <v>487</v>
      </c>
      <c r="DR8" s="770"/>
      <c r="DS8" s="770"/>
      <c r="DT8" s="770"/>
      <c r="DU8" s="771"/>
      <c r="DV8" s="772"/>
      <c r="DW8" s="773"/>
      <c r="DX8" s="773"/>
      <c r="DY8" s="773"/>
      <c r="DZ8" s="774"/>
      <c r="EA8" s="205"/>
    </row>
    <row r="9" spans="1:131" s="206" customFormat="1" ht="26.25" customHeight="1">
      <c r="A9" s="212">
        <v>3</v>
      </c>
      <c r="B9" s="743" t="s">
        <v>363</v>
      </c>
      <c r="C9" s="744"/>
      <c r="D9" s="744"/>
      <c r="E9" s="744"/>
      <c r="F9" s="744"/>
      <c r="G9" s="744"/>
      <c r="H9" s="744"/>
      <c r="I9" s="744"/>
      <c r="J9" s="744"/>
      <c r="K9" s="744"/>
      <c r="L9" s="744"/>
      <c r="M9" s="744"/>
      <c r="N9" s="744"/>
      <c r="O9" s="744"/>
      <c r="P9" s="745"/>
      <c r="Q9" s="746">
        <v>34</v>
      </c>
      <c r="R9" s="747"/>
      <c r="S9" s="747"/>
      <c r="T9" s="747"/>
      <c r="U9" s="747"/>
      <c r="V9" s="747">
        <v>34</v>
      </c>
      <c r="W9" s="747"/>
      <c r="X9" s="747"/>
      <c r="Y9" s="747"/>
      <c r="Z9" s="747"/>
      <c r="AA9" s="747" t="s">
        <v>487</v>
      </c>
      <c r="AB9" s="747"/>
      <c r="AC9" s="747"/>
      <c r="AD9" s="747"/>
      <c r="AE9" s="748"/>
      <c r="AF9" s="749" t="s">
        <v>108</v>
      </c>
      <c r="AG9" s="750"/>
      <c r="AH9" s="750"/>
      <c r="AI9" s="750"/>
      <c r="AJ9" s="751"/>
      <c r="AK9" s="752">
        <v>34</v>
      </c>
      <c r="AL9" s="753"/>
      <c r="AM9" s="753"/>
      <c r="AN9" s="753"/>
      <c r="AO9" s="753"/>
      <c r="AP9" s="753" t="s">
        <v>487</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24045</v>
      </c>
      <c r="R23" s="782"/>
      <c r="S23" s="782"/>
      <c r="T23" s="782"/>
      <c r="U23" s="782"/>
      <c r="V23" s="782">
        <v>23060</v>
      </c>
      <c r="W23" s="782"/>
      <c r="X23" s="782"/>
      <c r="Y23" s="782"/>
      <c r="Z23" s="782"/>
      <c r="AA23" s="782">
        <v>985</v>
      </c>
      <c r="AB23" s="782"/>
      <c r="AC23" s="782"/>
      <c r="AD23" s="782"/>
      <c r="AE23" s="783"/>
      <c r="AF23" s="784">
        <v>845</v>
      </c>
      <c r="AG23" s="782"/>
      <c r="AH23" s="782"/>
      <c r="AI23" s="782"/>
      <c r="AJ23" s="785"/>
      <c r="AK23" s="786"/>
      <c r="AL23" s="787"/>
      <c r="AM23" s="787"/>
      <c r="AN23" s="787"/>
      <c r="AO23" s="787"/>
      <c r="AP23" s="782">
        <v>21937</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344</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7761</v>
      </c>
      <c r="R28" s="811"/>
      <c r="S28" s="811"/>
      <c r="T28" s="811"/>
      <c r="U28" s="811"/>
      <c r="V28" s="811">
        <v>7858</v>
      </c>
      <c r="W28" s="811"/>
      <c r="X28" s="811"/>
      <c r="Y28" s="811"/>
      <c r="Z28" s="811"/>
      <c r="AA28" s="811">
        <v>-97</v>
      </c>
      <c r="AB28" s="811"/>
      <c r="AC28" s="811"/>
      <c r="AD28" s="811"/>
      <c r="AE28" s="812"/>
      <c r="AF28" s="813">
        <v>-97</v>
      </c>
      <c r="AG28" s="811"/>
      <c r="AH28" s="811"/>
      <c r="AI28" s="811"/>
      <c r="AJ28" s="814"/>
      <c r="AK28" s="815">
        <v>539</v>
      </c>
      <c r="AL28" s="806"/>
      <c r="AM28" s="806"/>
      <c r="AN28" s="806"/>
      <c r="AO28" s="806"/>
      <c r="AP28" s="806" t="s">
        <v>487</v>
      </c>
      <c r="AQ28" s="806"/>
      <c r="AR28" s="806"/>
      <c r="AS28" s="806"/>
      <c r="AT28" s="806"/>
      <c r="AU28" s="806" t="s">
        <v>487</v>
      </c>
      <c r="AV28" s="806"/>
      <c r="AW28" s="806"/>
      <c r="AX28" s="806"/>
      <c r="AY28" s="806"/>
      <c r="AZ28" s="807" t="s">
        <v>487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6</v>
      </c>
      <c r="R29" s="747"/>
      <c r="S29" s="747"/>
      <c r="T29" s="747"/>
      <c r="U29" s="747"/>
      <c r="V29" s="747">
        <v>38</v>
      </c>
      <c r="W29" s="747"/>
      <c r="X29" s="747"/>
      <c r="Y29" s="747"/>
      <c r="Z29" s="747"/>
      <c r="AA29" s="747">
        <v>-32</v>
      </c>
      <c r="AB29" s="747"/>
      <c r="AC29" s="747"/>
      <c r="AD29" s="747"/>
      <c r="AE29" s="748"/>
      <c r="AF29" s="749">
        <v>-32</v>
      </c>
      <c r="AG29" s="750"/>
      <c r="AH29" s="750"/>
      <c r="AI29" s="750"/>
      <c r="AJ29" s="751"/>
      <c r="AK29" s="818">
        <v>1</v>
      </c>
      <c r="AL29" s="819"/>
      <c r="AM29" s="819"/>
      <c r="AN29" s="819"/>
      <c r="AO29" s="819"/>
      <c r="AP29" s="819" t="s">
        <v>487</v>
      </c>
      <c r="AQ29" s="819"/>
      <c r="AR29" s="819"/>
      <c r="AS29" s="819"/>
      <c r="AT29" s="819"/>
      <c r="AU29" s="819" t="s">
        <v>487</v>
      </c>
      <c r="AV29" s="819"/>
      <c r="AW29" s="819"/>
      <c r="AX29" s="819"/>
      <c r="AY29" s="819"/>
      <c r="AZ29" s="820" t="s">
        <v>487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5495</v>
      </c>
      <c r="R30" s="747"/>
      <c r="S30" s="747"/>
      <c r="T30" s="747"/>
      <c r="U30" s="747"/>
      <c r="V30" s="747">
        <v>5408</v>
      </c>
      <c r="W30" s="747"/>
      <c r="X30" s="747"/>
      <c r="Y30" s="747"/>
      <c r="Z30" s="747"/>
      <c r="AA30" s="747">
        <v>87</v>
      </c>
      <c r="AB30" s="747"/>
      <c r="AC30" s="747"/>
      <c r="AD30" s="747"/>
      <c r="AE30" s="748"/>
      <c r="AF30" s="749">
        <v>87</v>
      </c>
      <c r="AG30" s="750"/>
      <c r="AH30" s="750"/>
      <c r="AI30" s="750"/>
      <c r="AJ30" s="751"/>
      <c r="AK30" s="818">
        <v>822</v>
      </c>
      <c r="AL30" s="819"/>
      <c r="AM30" s="819"/>
      <c r="AN30" s="819"/>
      <c r="AO30" s="819"/>
      <c r="AP30" s="819" t="s">
        <v>487</v>
      </c>
      <c r="AQ30" s="819"/>
      <c r="AR30" s="819"/>
      <c r="AS30" s="819"/>
      <c r="AT30" s="819"/>
      <c r="AU30" s="819" t="s">
        <v>487</v>
      </c>
      <c r="AV30" s="819"/>
      <c r="AW30" s="819"/>
      <c r="AX30" s="819"/>
      <c r="AY30" s="819"/>
      <c r="AZ30" s="820" t="s">
        <v>487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52</v>
      </c>
      <c r="R31" s="747"/>
      <c r="S31" s="747"/>
      <c r="T31" s="747"/>
      <c r="U31" s="747"/>
      <c r="V31" s="747">
        <v>52</v>
      </c>
      <c r="W31" s="747"/>
      <c r="X31" s="747"/>
      <c r="Y31" s="747"/>
      <c r="Z31" s="747"/>
      <c r="AA31" s="747" t="s">
        <v>487</v>
      </c>
      <c r="AB31" s="747"/>
      <c r="AC31" s="747"/>
      <c r="AD31" s="747"/>
      <c r="AE31" s="748"/>
      <c r="AF31" s="749" t="s">
        <v>381</v>
      </c>
      <c r="AG31" s="750"/>
      <c r="AH31" s="750"/>
      <c r="AI31" s="750"/>
      <c r="AJ31" s="751"/>
      <c r="AK31" s="818">
        <v>3</v>
      </c>
      <c r="AL31" s="819"/>
      <c r="AM31" s="819"/>
      <c r="AN31" s="819"/>
      <c r="AO31" s="819"/>
      <c r="AP31" s="819" t="s">
        <v>487</v>
      </c>
      <c r="AQ31" s="819"/>
      <c r="AR31" s="819"/>
      <c r="AS31" s="819"/>
      <c r="AT31" s="819"/>
      <c r="AU31" s="819" t="s">
        <v>487</v>
      </c>
      <c r="AV31" s="819"/>
      <c r="AW31" s="819"/>
      <c r="AX31" s="819"/>
      <c r="AY31" s="819"/>
      <c r="AZ31" s="820" t="s">
        <v>487</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98</v>
      </c>
      <c r="R32" s="747"/>
      <c r="S32" s="747"/>
      <c r="T32" s="747"/>
      <c r="U32" s="747"/>
      <c r="V32" s="747">
        <v>98</v>
      </c>
      <c r="W32" s="747"/>
      <c r="X32" s="747"/>
      <c r="Y32" s="747"/>
      <c r="Z32" s="747"/>
      <c r="AA32" s="747" t="s">
        <v>487</v>
      </c>
      <c r="AB32" s="747"/>
      <c r="AC32" s="747"/>
      <c r="AD32" s="747"/>
      <c r="AE32" s="748"/>
      <c r="AF32" s="749" t="s">
        <v>381</v>
      </c>
      <c r="AG32" s="750"/>
      <c r="AH32" s="750"/>
      <c r="AI32" s="750"/>
      <c r="AJ32" s="751"/>
      <c r="AK32" s="818">
        <v>67</v>
      </c>
      <c r="AL32" s="819"/>
      <c r="AM32" s="819"/>
      <c r="AN32" s="819"/>
      <c r="AO32" s="819"/>
      <c r="AP32" s="819">
        <v>401</v>
      </c>
      <c r="AQ32" s="819"/>
      <c r="AR32" s="819"/>
      <c r="AS32" s="819"/>
      <c r="AT32" s="819"/>
      <c r="AU32" s="819">
        <v>281</v>
      </c>
      <c r="AV32" s="819"/>
      <c r="AW32" s="819"/>
      <c r="AX32" s="819"/>
      <c r="AY32" s="819"/>
      <c r="AZ32" s="820" t="s">
        <v>487</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847</v>
      </c>
      <c r="R33" s="747"/>
      <c r="S33" s="747"/>
      <c r="T33" s="747"/>
      <c r="U33" s="747"/>
      <c r="V33" s="747">
        <v>847</v>
      </c>
      <c r="W33" s="747"/>
      <c r="X33" s="747"/>
      <c r="Y33" s="747"/>
      <c r="Z33" s="747"/>
      <c r="AA33" s="747">
        <v>0</v>
      </c>
      <c r="AB33" s="747"/>
      <c r="AC33" s="747"/>
      <c r="AD33" s="747"/>
      <c r="AE33" s="748"/>
      <c r="AF33" s="749">
        <v>0</v>
      </c>
      <c r="AG33" s="750"/>
      <c r="AH33" s="750"/>
      <c r="AI33" s="750"/>
      <c r="AJ33" s="751"/>
      <c r="AK33" s="818">
        <v>246</v>
      </c>
      <c r="AL33" s="819"/>
      <c r="AM33" s="819"/>
      <c r="AN33" s="819"/>
      <c r="AO33" s="819"/>
      <c r="AP33" s="819" t="s">
        <v>487</v>
      </c>
      <c r="AQ33" s="819"/>
      <c r="AR33" s="819"/>
      <c r="AS33" s="819"/>
      <c r="AT33" s="819"/>
      <c r="AU33" s="819" t="s">
        <v>487</v>
      </c>
      <c r="AV33" s="819"/>
      <c r="AW33" s="819"/>
      <c r="AX33" s="819"/>
      <c r="AY33" s="819"/>
      <c r="AZ33" s="820" t="s">
        <v>487</v>
      </c>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384</v>
      </c>
      <c r="C34" s="744"/>
      <c r="D34" s="744"/>
      <c r="E34" s="744"/>
      <c r="F34" s="744"/>
      <c r="G34" s="744"/>
      <c r="H34" s="744"/>
      <c r="I34" s="744"/>
      <c r="J34" s="744"/>
      <c r="K34" s="744"/>
      <c r="L34" s="744"/>
      <c r="M34" s="744"/>
      <c r="N34" s="744"/>
      <c r="O34" s="744"/>
      <c r="P34" s="745"/>
      <c r="Q34" s="746">
        <v>1297</v>
      </c>
      <c r="R34" s="747"/>
      <c r="S34" s="747"/>
      <c r="T34" s="747"/>
      <c r="U34" s="747"/>
      <c r="V34" s="747">
        <v>1144</v>
      </c>
      <c r="W34" s="747"/>
      <c r="X34" s="747"/>
      <c r="Y34" s="747"/>
      <c r="Z34" s="747"/>
      <c r="AA34" s="747">
        <v>153</v>
      </c>
      <c r="AB34" s="747"/>
      <c r="AC34" s="747"/>
      <c r="AD34" s="747"/>
      <c r="AE34" s="748"/>
      <c r="AF34" s="749">
        <v>1209</v>
      </c>
      <c r="AG34" s="750"/>
      <c r="AH34" s="750"/>
      <c r="AI34" s="750"/>
      <c r="AJ34" s="751"/>
      <c r="AK34" s="818">
        <v>10</v>
      </c>
      <c r="AL34" s="819"/>
      <c r="AM34" s="819"/>
      <c r="AN34" s="819"/>
      <c r="AO34" s="819"/>
      <c r="AP34" s="819">
        <v>3864</v>
      </c>
      <c r="AQ34" s="819"/>
      <c r="AR34" s="819"/>
      <c r="AS34" s="819"/>
      <c r="AT34" s="819"/>
      <c r="AU34" s="819">
        <v>19</v>
      </c>
      <c r="AV34" s="819"/>
      <c r="AW34" s="819"/>
      <c r="AX34" s="819"/>
      <c r="AY34" s="819"/>
      <c r="AZ34" s="820" t="s">
        <v>487</v>
      </c>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386</v>
      </c>
      <c r="C35" s="744"/>
      <c r="D35" s="744"/>
      <c r="E35" s="744"/>
      <c r="F35" s="744"/>
      <c r="G35" s="744"/>
      <c r="H35" s="744"/>
      <c r="I35" s="744"/>
      <c r="J35" s="744"/>
      <c r="K35" s="744"/>
      <c r="L35" s="744"/>
      <c r="M35" s="744"/>
      <c r="N35" s="744"/>
      <c r="O35" s="744"/>
      <c r="P35" s="745"/>
      <c r="Q35" s="746">
        <v>4769</v>
      </c>
      <c r="R35" s="747"/>
      <c r="S35" s="747"/>
      <c r="T35" s="747"/>
      <c r="U35" s="747"/>
      <c r="V35" s="747">
        <v>4739</v>
      </c>
      <c r="W35" s="747"/>
      <c r="X35" s="747"/>
      <c r="Y35" s="747"/>
      <c r="Z35" s="747"/>
      <c r="AA35" s="747">
        <v>30</v>
      </c>
      <c r="AB35" s="747"/>
      <c r="AC35" s="747"/>
      <c r="AD35" s="747"/>
      <c r="AE35" s="748"/>
      <c r="AF35" s="749">
        <v>3989</v>
      </c>
      <c r="AG35" s="750"/>
      <c r="AH35" s="750"/>
      <c r="AI35" s="750"/>
      <c r="AJ35" s="751"/>
      <c r="AK35" s="818">
        <v>304</v>
      </c>
      <c r="AL35" s="819"/>
      <c r="AM35" s="819"/>
      <c r="AN35" s="819"/>
      <c r="AO35" s="819"/>
      <c r="AP35" s="819">
        <v>6520</v>
      </c>
      <c r="AQ35" s="819"/>
      <c r="AR35" s="819"/>
      <c r="AS35" s="819"/>
      <c r="AT35" s="819"/>
      <c r="AU35" s="819">
        <v>3390</v>
      </c>
      <c r="AV35" s="819"/>
      <c r="AW35" s="819"/>
      <c r="AX35" s="819"/>
      <c r="AY35" s="819"/>
      <c r="AZ35" s="820" t="s">
        <v>487</v>
      </c>
      <c r="BA35" s="820"/>
      <c r="BB35" s="820"/>
      <c r="BC35" s="820"/>
      <c r="BD35" s="820"/>
      <c r="BE35" s="816" t="s">
        <v>385</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387</v>
      </c>
      <c r="C36" s="744"/>
      <c r="D36" s="744"/>
      <c r="E36" s="744"/>
      <c r="F36" s="744"/>
      <c r="G36" s="744"/>
      <c r="H36" s="744"/>
      <c r="I36" s="744"/>
      <c r="J36" s="744"/>
      <c r="K36" s="744"/>
      <c r="L36" s="744"/>
      <c r="M36" s="744"/>
      <c r="N36" s="744"/>
      <c r="O36" s="744"/>
      <c r="P36" s="745"/>
      <c r="Q36" s="746">
        <v>63</v>
      </c>
      <c r="R36" s="747"/>
      <c r="S36" s="747"/>
      <c r="T36" s="747"/>
      <c r="U36" s="747"/>
      <c r="V36" s="747">
        <v>2</v>
      </c>
      <c r="W36" s="747"/>
      <c r="X36" s="747"/>
      <c r="Y36" s="747"/>
      <c r="Z36" s="747"/>
      <c r="AA36" s="747">
        <v>61</v>
      </c>
      <c r="AB36" s="747"/>
      <c r="AC36" s="747"/>
      <c r="AD36" s="747"/>
      <c r="AE36" s="748"/>
      <c r="AF36" s="749">
        <v>61</v>
      </c>
      <c r="AG36" s="750"/>
      <c r="AH36" s="750"/>
      <c r="AI36" s="750"/>
      <c r="AJ36" s="751"/>
      <c r="AK36" s="818" t="s">
        <v>487</v>
      </c>
      <c r="AL36" s="819"/>
      <c r="AM36" s="819"/>
      <c r="AN36" s="819"/>
      <c r="AO36" s="819"/>
      <c r="AP36" s="819">
        <v>139</v>
      </c>
      <c r="AQ36" s="819"/>
      <c r="AR36" s="819"/>
      <c r="AS36" s="819"/>
      <c r="AT36" s="819"/>
      <c r="AU36" s="819" t="s">
        <v>487</v>
      </c>
      <c r="AV36" s="819"/>
      <c r="AW36" s="819"/>
      <c r="AX36" s="819"/>
      <c r="AY36" s="819"/>
      <c r="AZ36" s="820" t="s">
        <v>487</v>
      </c>
      <c r="BA36" s="820"/>
      <c r="BB36" s="820"/>
      <c r="BC36" s="820"/>
      <c r="BD36" s="820"/>
      <c r="BE36" s="816" t="s">
        <v>388</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389</v>
      </c>
      <c r="C37" s="744"/>
      <c r="D37" s="744"/>
      <c r="E37" s="744"/>
      <c r="F37" s="744"/>
      <c r="G37" s="744"/>
      <c r="H37" s="744"/>
      <c r="I37" s="744"/>
      <c r="J37" s="744"/>
      <c r="K37" s="744"/>
      <c r="L37" s="744"/>
      <c r="M37" s="744"/>
      <c r="N37" s="744"/>
      <c r="O37" s="744"/>
      <c r="P37" s="745"/>
      <c r="Q37" s="746">
        <v>1412</v>
      </c>
      <c r="R37" s="747"/>
      <c r="S37" s="747"/>
      <c r="T37" s="747"/>
      <c r="U37" s="747"/>
      <c r="V37" s="747">
        <v>1412</v>
      </c>
      <c r="W37" s="747"/>
      <c r="X37" s="747"/>
      <c r="Y37" s="747"/>
      <c r="Z37" s="747"/>
      <c r="AA37" s="747">
        <v>0</v>
      </c>
      <c r="AB37" s="747"/>
      <c r="AC37" s="747"/>
      <c r="AD37" s="747"/>
      <c r="AE37" s="748"/>
      <c r="AF37" s="749" t="s">
        <v>381</v>
      </c>
      <c r="AG37" s="750"/>
      <c r="AH37" s="750"/>
      <c r="AI37" s="750"/>
      <c r="AJ37" s="751"/>
      <c r="AK37" s="818">
        <v>583</v>
      </c>
      <c r="AL37" s="819"/>
      <c r="AM37" s="819"/>
      <c r="AN37" s="819"/>
      <c r="AO37" s="819"/>
      <c r="AP37" s="819">
        <v>7632</v>
      </c>
      <c r="AQ37" s="819"/>
      <c r="AR37" s="819"/>
      <c r="AS37" s="819"/>
      <c r="AT37" s="819"/>
      <c r="AU37" s="819">
        <v>6121</v>
      </c>
      <c r="AV37" s="819"/>
      <c r="AW37" s="819"/>
      <c r="AX37" s="819"/>
      <c r="AY37" s="819"/>
      <c r="AZ37" s="820" t="s">
        <v>487</v>
      </c>
      <c r="BA37" s="820"/>
      <c r="BB37" s="820"/>
      <c r="BC37" s="820"/>
      <c r="BD37" s="820"/>
      <c r="BE37" s="816" t="s">
        <v>388</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5217</v>
      </c>
      <c r="AG63" s="830"/>
      <c r="AH63" s="830"/>
      <c r="AI63" s="830"/>
      <c r="AJ63" s="831"/>
      <c r="AK63" s="832"/>
      <c r="AL63" s="827"/>
      <c r="AM63" s="827"/>
      <c r="AN63" s="827"/>
      <c r="AO63" s="827"/>
      <c r="AP63" s="830">
        <v>18556</v>
      </c>
      <c r="AQ63" s="830"/>
      <c r="AR63" s="830"/>
      <c r="AS63" s="830"/>
      <c r="AT63" s="830"/>
      <c r="AU63" s="830">
        <v>9812</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394</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549</v>
      </c>
      <c r="C68" s="858"/>
      <c r="D68" s="858"/>
      <c r="E68" s="858"/>
      <c r="F68" s="858"/>
      <c r="G68" s="858"/>
      <c r="H68" s="858"/>
      <c r="I68" s="858"/>
      <c r="J68" s="858"/>
      <c r="K68" s="858"/>
      <c r="L68" s="858"/>
      <c r="M68" s="858"/>
      <c r="N68" s="858"/>
      <c r="O68" s="858"/>
      <c r="P68" s="859"/>
      <c r="Q68" s="860">
        <v>614</v>
      </c>
      <c r="R68" s="854"/>
      <c r="S68" s="854"/>
      <c r="T68" s="854"/>
      <c r="U68" s="854"/>
      <c r="V68" s="854">
        <v>612</v>
      </c>
      <c r="W68" s="854"/>
      <c r="X68" s="854"/>
      <c r="Y68" s="854"/>
      <c r="Z68" s="854"/>
      <c r="AA68" s="854">
        <v>2</v>
      </c>
      <c r="AB68" s="854"/>
      <c r="AC68" s="854"/>
      <c r="AD68" s="854"/>
      <c r="AE68" s="854"/>
      <c r="AF68" s="854">
        <v>2</v>
      </c>
      <c r="AG68" s="854"/>
      <c r="AH68" s="854"/>
      <c r="AI68" s="854"/>
      <c r="AJ68" s="854"/>
      <c r="AK68" s="854" t="s">
        <v>487</v>
      </c>
      <c r="AL68" s="854"/>
      <c r="AM68" s="854"/>
      <c r="AN68" s="854"/>
      <c r="AO68" s="854"/>
      <c r="AP68" s="854" t="s">
        <v>487</v>
      </c>
      <c r="AQ68" s="854"/>
      <c r="AR68" s="854"/>
      <c r="AS68" s="854"/>
      <c r="AT68" s="854"/>
      <c r="AU68" s="854" t="s">
        <v>487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550</v>
      </c>
      <c r="C69" s="862"/>
      <c r="D69" s="862"/>
      <c r="E69" s="862"/>
      <c r="F69" s="862"/>
      <c r="G69" s="862"/>
      <c r="H69" s="862"/>
      <c r="I69" s="862"/>
      <c r="J69" s="862"/>
      <c r="K69" s="862"/>
      <c r="L69" s="862"/>
      <c r="M69" s="862"/>
      <c r="N69" s="862"/>
      <c r="O69" s="862"/>
      <c r="P69" s="863"/>
      <c r="Q69" s="864">
        <v>513</v>
      </c>
      <c r="R69" s="819"/>
      <c r="S69" s="819"/>
      <c r="T69" s="819"/>
      <c r="U69" s="819"/>
      <c r="V69" s="819">
        <v>492</v>
      </c>
      <c r="W69" s="819"/>
      <c r="X69" s="819"/>
      <c r="Y69" s="819"/>
      <c r="Z69" s="819"/>
      <c r="AA69" s="819">
        <v>21</v>
      </c>
      <c r="AB69" s="819"/>
      <c r="AC69" s="819"/>
      <c r="AD69" s="819"/>
      <c r="AE69" s="819"/>
      <c r="AF69" s="819">
        <v>21</v>
      </c>
      <c r="AG69" s="819"/>
      <c r="AH69" s="819"/>
      <c r="AI69" s="819"/>
      <c r="AJ69" s="819"/>
      <c r="AK69" s="819">
        <v>38</v>
      </c>
      <c r="AL69" s="819"/>
      <c r="AM69" s="819"/>
      <c r="AN69" s="819"/>
      <c r="AO69" s="819"/>
      <c r="AP69" s="819" t="s">
        <v>487</v>
      </c>
      <c r="AQ69" s="819"/>
      <c r="AR69" s="819"/>
      <c r="AS69" s="819"/>
      <c r="AT69" s="819"/>
      <c r="AU69" s="819" t="s">
        <v>487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551</v>
      </c>
      <c r="C70" s="862"/>
      <c r="D70" s="862"/>
      <c r="E70" s="862"/>
      <c r="F70" s="862"/>
      <c r="G70" s="862"/>
      <c r="H70" s="862"/>
      <c r="I70" s="862"/>
      <c r="J70" s="862"/>
      <c r="K70" s="862"/>
      <c r="L70" s="862"/>
      <c r="M70" s="862"/>
      <c r="N70" s="862"/>
      <c r="O70" s="862"/>
      <c r="P70" s="863"/>
      <c r="Q70" s="864">
        <v>137940</v>
      </c>
      <c r="R70" s="819"/>
      <c r="S70" s="819"/>
      <c r="T70" s="819"/>
      <c r="U70" s="819"/>
      <c r="V70" s="819">
        <v>134304</v>
      </c>
      <c r="W70" s="819"/>
      <c r="X70" s="819"/>
      <c r="Y70" s="819"/>
      <c r="Z70" s="819"/>
      <c r="AA70" s="819">
        <v>3636</v>
      </c>
      <c r="AB70" s="819"/>
      <c r="AC70" s="819"/>
      <c r="AD70" s="819"/>
      <c r="AE70" s="819"/>
      <c r="AF70" s="819">
        <v>3636</v>
      </c>
      <c r="AG70" s="819"/>
      <c r="AH70" s="819"/>
      <c r="AI70" s="819"/>
      <c r="AJ70" s="819"/>
      <c r="AK70" s="819">
        <v>1742</v>
      </c>
      <c r="AL70" s="819"/>
      <c r="AM70" s="819"/>
      <c r="AN70" s="819"/>
      <c r="AO70" s="819"/>
      <c r="AP70" s="819" t="s">
        <v>487</v>
      </c>
      <c r="AQ70" s="819"/>
      <c r="AR70" s="819"/>
      <c r="AS70" s="819"/>
      <c r="AT70" s="819"/>
      <c r="AU70" s="819" t="s">
        <v>487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3660</v>
      </c>
      <c r="AG88" s="830"/>
      <c r="AH88" s="830"/>
      <c r="AI88" s="830"/>
      <c r="AJ88" s="830"/>
      <c r="AK88" s="827"/>
      <c r="AL88" s="827"/>
      <c r="AM88" s="827"/>
      <c r="AN88" s="827"/>
      <c r="AO88" s="827"/>
      <c r="AP88" s="830" t="s">
        <v>487</v>
      </c>
      <c r="AQ88" s="830"/>
      <c r="AR88" s="830"/>
      <c r="AS88" s="830"/>
      <c r="AT88" s="830"/>
      <c r="AU88" s="830" t="s">
        <v>487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23</v>
      </c>
      <c r="CS102" s="838"/>
      <c r="CT102" s="838"/>
      <c r="CU102" s="838"/>
      <c r="CV102" s="881"/>
      <c r="CW102" s="880">
        <v>19</v>
      </c>
      <c r="CX102" s="838"/>
      <c r="CY102" s="838"/>
      <c r="CZ102" s="838"/>
      <c r="DA102" s="881"/>
      <c r="DB102" s="880" t="s">
        <v>554</v>
      </c>
      <c r="DC102" s="838"/>
      <c r="DD102" s="838"/>
      <c r="DE102" s="838"/>
      <c r="DF102" s="881"/>
      <c r="DG102" s="880" t="s">
        <v>555</v>
      </c>
      <c r="DH102" s="838"/>
      <c r="DI102" s="838"/>
      <c r="DJ102" s="838"/>
      <c r="DK102" s="881"/>
      <c r="DL102" s="880" t="s">
        <v>556</v>
      </c>
      <c r="DM102" s="838"/>
      <c r="DN102" s="838"/>
      <c r="DO102" s="838"/>
      <c r="DP102" s="881"/>
      <c r="DQ102" s="880" t="s">
        <v>555</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284</v>
      </c>
      <c r="AG109" s="883"/>
      <c r="AH109" s="883"/>
      <c r="AI109" s="883"/>
      <c r="AJ109" s="884"/>
      <c r="AK109" s="882" t="s">
        <v>283</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284</v>
      </c>
      <c r="BW109" s="883"/>
      <c r="BX109" s="883"/>
      <c r="BY109" s="883"/>
      <c r="BZ109" s="884"/>
      <c r="CA109" s="882" t="s">
        <v>283</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284</v>
      </c>
      <c r="DM109" s="883"/>
      <c r="DN109" s="883"/>
      <c r="DO109" s="883"/>
      <c r="DP109" s="884"/>
      <c r="DQ109" s="882" t="s">
        <v>283</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2382799</v>
      </c>
      <c r="AB110" s="890"/>
      <c r="AC110" s="890"/>
      <c r="AD110" s="890"/>
      <c r="AE110" s="891"/>
      <c r="AF110" s="892">
        <v>2427294</v>
      </c>
      <c r="AG110" s="890"/>
      <c r="AH110" s="890"/>
      <c r="AI110" s="890"/>
      <c r="AJ110" s="891"/>
      <c r="AK110" s="892">
        <v>2294523</v>
      </c>
      <c r="AL110" s="890"/>
      <c r="AM110" s="890"/>
      <c r="AN110" s="890"/>
      <c r="AO110" s="891"/>
      <c r="AP110" s="893">
        <v>18.8</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21842574</v>
      </c>
      <c r="BR110" s="927"/>
      <c r="BS110" s="927"/>
      <c r="BT110" s="927"/>
      <c r="BU110" s="927"/>
      <c r="BV110" s="927">
        <v>21662151</v>
      </c>
      <c r="BW110" s="927"/>
      <c r="BX110" s="927"/>
      <c r="BY110" s="927"/>
      <c r="BZ110" s="927"/>
      <c r="CA110" s="927">
        <v>21937387</v>
      </c>
      <c r="CB110" s="927"/>
      <c r="CC110" s="927"/>
      <c r="CD110" s="927"/>
      <c r="CE110" s="927"/>
      <c r="CF110" s="941">
        <v>180.2</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411</v>
      </c>
      <c r="DH110" s="927"/>
      <c r="DI110" s="927"/>
      <c r="DJ110" s="927"/>
      <c r="DK110" s="927"/>
      <c r="DL110" s="927" t="s">
        <v>411</v>
      </c>
      <c r="DM110" s="927"/>
      <c r="DN110" s="927"/>
      <c r="DO110" s="927"/>
      <c r="DP110" s="927"/>
      <c r="DQ110" s="927" t="s">
        <v>411</v>
      </c>
      <c r="DR110" s="927"/>
      <c r="DS110" s="927"/>
      <c r="DT110" s="927"/>
      <c r="DU110" s="927"/>
      <c r="DV110" s="928" t="s">
        <v>411</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413</v>
      </c>
      <c r="AB111" s="934"/>
      <c r="AC111" s="934"/>
      <c r="AD111" s="934"/>
      <c r="AE111" s="935"/>
      <c r="AF111" s="936" t="s">
        <v>413</v>
      </c>
      <c r="AG111" s="934"/>
      <c r="AH111" s="934"/>
      <c r="AI111" s="934"/>
      <c r="AJ111" s="935"/>
      <c r="AK111" s="936" t="s">
        <v>413</v>
      </c>
      <c r="AL111" s="934"/>
      <c r="AM111" s="934"/>
      <c r="AN111" s="934"/>
      <c r="AO111" s="935"/>
      <c r="AP111" s="937" t="s">
        <v>413</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11520</v>
      </c>
      <c r="BR111" s="920"/>
      <c r="BS111" s="920"/>
      <c r="BT111" s="920"/>
      <c r="BU111" s="920"/>
      <c r="BV111" s="920">
        <v>10322</v>
      </c>
      <c r="BW111" s="920"/>
      <c r="BX111" s="920"/>
      <c r="BY111" s="920"/>
      <c r="BZ111" s="920"/>
      <c r="CA111" s="920">
        <v>9104</v>
      </c>
      <c r="CB111" s="920"/>
      <c r="CC111" s="920"/>
      <c r="CD111" s="920"/>
      <c r="CE111" s="920"/>
      <c r="CF111" s="914">
        <v>0.1</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411</v>
      </c>
      <c r="DH111" s="920"/>
      <c r="DI111" s="920"/>
      <c r="DJ111" s="920"/>
      <c r="DK111" s="920"/>
      <c r="DL111" s="920" t="s">
        <v>411</v>
      </c>
      <c r="DM111" s="920"/>
      <c r="DN111" s="920"/>
      <c r="DO111" s="920"/>
      <c r="DP111" s="920"/>
      <c r="DQ111" s="920" t="s">
        <v>411</v>
      </c>
      <c r="DR111" s="920"/>
      <c r="DS111" s="920"/>
      <c r="DT111" s="920"/>
      <c r="DU111" s="920"/>
      <c r="DV111" s="921" t="s">
        <v>411</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108</v>
      </c>
      <c r="AB112" s="959"/>
      <c r="AC112" s="959"/>
      <c r="AD112" s="959"/>
      <c r="AE112" s="960"/>
      <c r="AF112" s="961" t="s">
        <v>108</v>
      </c>
      <c r="AG112" s="959"/>
      <c r="AH112" s="959"/>
      <c r="AI112" s="959"/>
      <c r="AJ112" s="960"/>
      <c r="AK112" s="961" t="s">
        <v>108</v>
      </c>
      <c r="AL112" s="959"/>
      <c r="AM112" s="959"/>
      <c r="AN112" s="959"/>
      <c r="AO112" s="960"/>
      <c r="AP112" s="962" t="s">
        <v>108</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7656655</v>
      </c>
      <c r="BR112" s="920"/>
      <c r="BS112" s="920"/>
      <c r="BT112" s="920"/>
      <c r="BU112" s="920"/>
      <c r="BV112" s="920">
        <v>9904202</v>
      </c>
      <c r="BW112" s="920"/>
      <c r="BX112" s="920"/>
      <c r="BY112" s="920"/>
      <c r="BZ112" s="920"/>
      <c r="CA112" s="920">
        <v>9811853</v>
      </c>
      <c r="CB112" s="920"/>
      <c r="CC112" s="920"/>
      <c r="CD112" s="920"/>
      <c r="CE112" s="920"/>
      <c r="CF112" s="914">
        <v>80.599999999999994</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108</v>
      </c>
      <c r="DH112" s="920"/>
      <c r="DI112" s="920"/>
      <c r="DJ112" s="920"/>
      <c r="DK112" s="920"/>
      <c r="DL112" s="920" t="s">
        <v>108</v>
      </c>
      <c r="DM112" s="920"/>
      <c r="DN112" s="920"/>
      <c r="DO112" s="920"/>
      <c r="DP112" s="920"/>
      <c r="DQ112" s="920" t="s">
        <v>108</v>
      </c>
      <c r="DR112" s="920"/>
      <c r="DS112" s="920"/>
      <c r="DT112" s="920"/>
      <c r="DU112" s="920"/>
      <c r="DV112" s="921" t="s">
        <v>108</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565117</v>
      </c>
      <c r="AB113" s="934"/>
      <c r="AC113" s="934"/>
      <c r="AD113" s="934"/>
      <c r="AE113" s="935"/>
      <c r="AF113" s="936">
        <v>596620</v>
      </c>
      <c r="AG113" s="934"/>
      <c r="AH113" s="934"/>
      <c r="AI113" s="934"/>
      <c r="AJ113" s="935"/>
      <c r="AK113" s="936">
        <v>644303</v>
      </c>
      <c r="AL113" s="934"/>
      <c r="AM113" s="934"/>
      <c r="AN113" s="934"/>
      <c r="AO113" s="935"/>
      <c r="AP113" s="937">
        <v>5.3</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109901</v>
      </c>
      <c r="BR113" s="920"/>
      <c r="BS113" s="920"/>
      <c r="BT113" s="920"/>
      <c r="BU113" s="920"/>
      <c r="BV113" s="920">
        <v>36195</v>
      </c>
      <c r="BW113" s="920"/>
      <c r="BX113" s="920"/>
      <c r="BY113" s="920"/>
      <c r="BZ113" s="920"/>
      <c r="CA113" s="920" t="s">
        <v>108</v>
      </c>
      <c r="CB113" s="920"/>
      <c r="CC113" s="920"/>
      <c r="CD113" s="920"/>
      <c r="CE113" s="920"/>
      <c r="CF113" s="914" t="s">
        <v>108</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11520</v>
      </c>
      <c r="DH113" s="959"/>
      <c r="DI113" s="959"/>
      <c r="DJ113" s="959"/>
      <c r="DK113" s="960"/>
      <c r="DL113" s="961">
        <v>10322</v>
      </c>
      <c r="DM113" s="959"/>
      <c r="DN113" s="959"/>
      <c r="DO113" s="959"/>
      <c r="DP113" s="960"/>
      <c r="DQ113" s="961">
        <v>9104</v>
      </c>
      <c r="DR113" s="959"/>
      <c r="DS113" s="959"/>
      <c r="DT113" s="959"/>
      <c r="DU113" s="960"/>
      <c r="DV113" s="962">
        <v>0.1</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107216</v>
      </c>
      <c r="AB114" s="959"/>
      <c r="AC114" s="959"/>
      <c r="AD114" s="959"/>
      <c r="AE114" s="960"/>
      <c r="AF114" s="961">
        <v>75256</v>
      </c>
      <c r="AG114" s="959"/>
      <c r="AH114" s="959"/>
      <c r="AI114" s="959"/>
      <c r="AJ114" s="960"/>
      <c r="AK114" s="961">
        <v>36631</v>
      </c>
      <c r="AL114" s="959"/>
      <c r="AM114" s="959"/>
      <c r="AN114" s="959"/>
      <c r="AO114" s="960"/>
      <c r="AP114" s="962">
        <v>0.3</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4929596</v>
      </c>
      <c r="BR114" s="920"/>
      <c r="BS114" s="920"/>
      <c r="BT114" s="920"/>
      <c r="BU114" s="920"/>
      <c r="BV114" s="920">
        <v>4263916</v>
      </c>
      <c r="BW114" s="920"/>
      <c r="BX114" s="920"/>
      <c r="BY114" s="920"/>
      <c r="BZ114" s="920"/>
      <c r="CA114" s="920">
        <v>3775566</v>
      </c>
      <c r="CB114" s="920"/>
      <c r="CC114" s="920"/>
      <c r="CD114" s="920"/>
      <c r="CE114" s="920"/>
      <c r="CF114" s="914">
        <v>31</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108</v>
      </c>
      <c r="DH114" s="959"/>
      <c r="DI114" s="959"/>
      <c r="DJ114" s="959"/>
      <c r="DK114" s="960"/>
      <c r="DL114" s="961" t="s">
        <v>108</v>
      </c>
      <c r="DM114" s="959"/>
      <c r="DN114" s="959"/>
      <c r="DO114" s="959"/>
      <c r="DP114" s="960"/>
      <c r="DQ114" s="961" t="s">
        <v>108</v>
      </c>
      <c r="DR114" s="959"/>
      <c r="DS114" s="959"/>
      <c r="DT114" s="959"/>
      <c r="DU114" s="960"/>
      <c r="DV114" s="962" t="s">
        <v>108</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1388</v>
      </c>
      <c r="AB115" s="934"/>
      <c r="AC115" s="934"/>
      <c r="AD115" s="934"/>
      <c r="AE115" s="935"/>
      <c r="AF115" s="936">
        <v>1388</v>
      </c>
      <c r="AG115" s="934"/>
      <c r="AH115" s="934"/>
      <c r="AI115" s="934"/>
      <c r="AJ115" s="935"/>
      <c r="AK115" s="936">
        <v>1388</v>
      </c>
      <c r="AL115" s="934"/>
      <c r="AM115" s="934"/>
      <c r="AN115" s="934"/>
      <c r="AO115" s="935"/>
      <c r="AP115" s="937">
        <v>0</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108</v>
      </c>
      <c r="BR115" s="920"/>
      <c r="BS115" s="920"/>
      <c r="BT115" s="920"/>
      <c r="BU115" s="920"/>
      <c r="BV115" s="920" t="s">
        <v>108</v>
      </c>
      <c r="BW115" s="920"/>
      <c r="BX115" s="920"/>
      <c r="BY115" s="920"/>
      <c r="BZ115" s="920"/>
      <c r="CA115" s="920" t="s">
        <v>108</v>
      </c>
      <c r="CB115" s="920"/>
      <c r="CC115" s="920"/>
      <c r="CD115" s="920"/>
      <c r="CE115" s="920"/>
      <c r="CF115" s="914" t="s">
        <v>108</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108</v>
      </c>
      <c r="DH115" s="959"/>
      <c r="DI115" s="959"/>
      <c r="DJ115" s="959"/>
      <c r="DK115" s="960"/>
      <c r="DL115" s="961" t="s">
        <v>108</v>
      </c>
      <c r="DM115" s="959"/>
      <c r="DN115" s="959"/>
      <c r="DO115" s="959"/>
      <c r="DP115" s="960"/>
      <c r="DQ115" s="961" t="s">
        <v>108</v>
      </c>
      <c r="DR115" s="959"/>
      <c r="DS115" s="959"/>
      <c r="DT115" s="959"/>
      <c r="DU115" s="960"/>
      <c r="DV115" s="962" t="s">
        <v>108</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108</v>
      </c>
      <c r="AB116" s="959"/>
      <c r="AC116" s="959"/>
      <c r="AD116" s="959"/>
      <c r="AE116" s="960"/>
      <c r="AF116" s="961" t="s">
        <v>108</v>
      </c>
      <c r="AG116" s="959"/>
      <c r="AH116" s="959"/>
      <c r="AI116" s="959"/>
      <c r="AJ116" s="960"/>
      <c r="AK116" s="961" t="s">
        <v>108</v>
      </c>
      <c r="AL116" s="959"/>
      <c r="AM116" s="959"/>
      <c r="AN116" s="959"/>
      <c r="AO116" s="960"/>
      <c r="AP116" s="962" t="s">
        <v>108</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108</v>
      </c>
      <c r="BR116" s="920"/>
      <c r="BS116" s="920"/>
      <c r="BT116" s="920"/>
      <c r="BU116" s="920"/>
      <c r="BV116" s="920" t="s">
        <v>108</v>
      </c>
      <c r="BW116" s="920"/>
      <c r="BX116" s="920"/>
      <c r="BY116" s="920"/>
      <c r="BZ116" s="920"/>
      <c r="CA116" s="920" t="s">
        <v>108</v>
      </c>
      <c r="CB116" s="920"/>
      <c r="CC116" s="920"/>
      <c r="CD116" s="920"/>
      <c r="CE116" s="920"/>
      <c r="CF116" s="914" t="s">
        <v>108</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108</v>
      </c>
      <c r="DH116" s="959"/>
      <c r="DI116" s="959"/>
      <c r="DJ116" s="959"/>
      <c r="DK116" s="960"/>
      <c r="DL116" s="961" t="s">
        <v>108</v>
      </c>
      <c r="DM116" s="959"/>
      <c r="DN116" s="959"/>
      <c r="DO116" s="959"/>
      <c r="DP116" s="960"/>
      <c r="DQ116" s="961" t="s">
        <v>108</v>
      </c>
      <c r="DR116" s="959"/>
      <c r="DS116" s="959"/>
      <c r="DT116" s="959"/>
      <c r="DU116" s="960"/>
      <c r="DV116" s="962" t="s">
        <v>108</v>
      </c>
      <c r="DW116" s="963"/>
      <c r="DX116" s="963"/>
      <c r="DY116" s="963"/>
      <c r="DZ116" s="964"/>
    </row>
    <row r="117" spans="1:130" s="197" customFormat="1" ht="26.25" customHeight="1">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3056520</v>
      </c>
      <c r="AB117" s="966"/>
      <c r="AC117" s="966"/>
      <c r="AD117" s="966"/>
      <c r="AE117" s="967"/>
      <c r="AF117" s="965">
        <v>3100558</v>
      </c>
      <c r="AG117" s="966"/>
      <c r="AH117" s="966"/>
      <c r="AI117" s="966"/>
      <c r="AJ117" s="967"/>
      <c r="AK117" s="965">
        <v>2976845</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284</v>
      </c>
      <c r="AG118" s="883"/>
      <c r="AH118" s="883"/>
      <c r="AI118" s="883"/>
      <c r="AJ118" s="884"/>
      <c r="AK118" s="882" t="s">
        <v>283</v>
      </c>
      <c r="AL118" s="883"/>
      <c r="AM118" s="883"/>
      <c r="AN118" s="883"/>
      <c r="AO118" s="884"/>
      <c r="AP118" s="990" t="s">
        <v>405</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435</v>
      </c>
      <c r="BP118" s="994"/>
      <c r="BQ118" s="985">
        <v>34550246</v>
      </c>
      <c r="BR118" s="986"/>
      <c r="BS118" s="986"/>
      <c r="BT118" s="986"/>
      <c r="BU118" s="986"/>
      <c r="BV118" s="986">
        <v>35876786</v>
      </c>
      <c r="BW118" s="986"/>
      <c r="BX118" s="986"/>
      <c r="BY118" s="986"/>
      <c r="BZ118" s="986"/>
      <c r="CA118" s="986">
        <v>35533910</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4273938</v>
      </c>
      <c r="BR119" s="927"/>
      <c r="BS119" s="927"/>
      <c r="BT119" s="927"/>
      <c r="BU119" s="927"/>
      <c r="BV119" s="927">
        <v>4827441</v>
      </c>
      <c r="BW119" s="927"/>
      <c r="BX119" s="927"/>
      <c r="BY119" s="927"/>
      <c r="BZ119" s="927"/>
      <c r="CA119" s="927">
        <v>5246102</v>
      </c>
      <c r="CB119" s="927"/>
      <c r="CC119" s="927"/>
      <c r="CD119" s="927"/>
      <c r="CE119" s="927"/>
      <c r="CF119" s="941">
        <v>43.1</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108</v>
      </c>
      <c r="DH119" s="998"/>
      <c r="DI119" s="998"/>
      <c r="DJ119" s="998"/>
      <c r="DK119" s="999"/>
      <c r="DL119" s="1000" t="s">
        <v>108</v>
      </c>
      <c r="DM119" s="998"/>
      <c r="DN119" s="998"/>
      <c r="DO119" s="998"/>
      <c r="DP119" s="999"/>
      <c r="DQ119" s="1000" t="s">
        <v>108</v>
      </c>
      <c r="DR119" s="998"/>
      <c r="DS119" s="998"/>
      <c r="DT119" s="998"/>
      <c r="DU119" s="999"/>
      <c r="DV119" s="1001" t="s">
        <v>108</v>
      </c>
      <c r="DW119" s="1002"/>
      <c r="DX119" s="1002"/>
      <c r="DY119" s="1002"/>
      <c r="DZ119" s="1003"/>
    </row>
    <row r="120" spans="1:130" s="197" customFormat="1" ht="26.25" customHeight="1">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37293</v>
      </c>
      <c r="BR120" s="920"/>
      <c r="BS120" s="920"/>
      <c r="BT120" s="920"/>
      <c r="BU120" s="920"/>
      <c r="BV120" s="920">
        <v>27998</v>
      </c>
      <c r="BW120" s="920"/>
      <c r="BX120" s="920"/>
      <c r="BY120" s="920"/>
      <c r="BZ120" s="920"/>
      <c r="CA120" s="920">
        <v>21248</v>
      </c>
      <c r="CB120" s="920"/>
      <c r="CC120" s="920"/>
      <c r="CD120" s="920"/>
      <c r="CE120" s="920"/>
      <c r="CF120" s="914">
        <v>0.2</v>
      </c>
      <c r="CG120" s="915"/>
      <c r="CH120" s="915"/>
      <c r="CI120" s="915"/>
      <c r="CJ120" s="915"/>
      <c r="CK120" s="1013" t="s">
        <v>441</v>
      </c>
      <c r="CL120" s="1014"/>
      <c r="CM120" s="1014"/>
      <c r="CN120" s="1014"/>
      <c r="CO120" s="1015"/>
      <c r="CP120" s="1021" t="s">
        <v>442</v>
      </c>
      <c r="CQ120" s="1022"/>
      <c r="CR120" s="1022"/>
      <c r="CS120" s="1022"/>
      <c r="CT120" s="1022"/>
      <c r="CU120" s="1022"/>
      <c r="CV120" s="1022"/>
      <c r="CW120" s="1022"/>
      <c r="CX120" s="1022"/>
      <c r="CY120" s="1022"/>
      <c r="CZ120" s="1022"/>
      <c r="DA120" s="1022"/>
      <c r="DB120" s="1022"/>
      <c r="DC120" s="1022"/>
      <c r="DD120" s="1022"/>
      <c r="DE120" s="1022"/>
      <c r="DF120" s="1023"/>
      <c r="DG120" s="926">
        <v>6434129</v>
      </c>
      <c r="DH120" s="927"/>
      <c r="DI120" s="927"/>
      <c r="DJ120" s="927"/>
      <c r="DK120" s="927"/>
      <c r="DL120" s="927">
        <v>6201882</v>
      </c>
      <c r="DM120" s="927"/>
      <c r="DN120" s="927"/>
      <c r="DO120" s="927"/>
      <c r="DP120" s="927"/>
      <c r="DQ120" s="927">
        <v>6121129</v>
      </c>
      <c r="DR120" s="927"/>
      <c r="DS120" s="927"/>
      <c r="DT120" s="927"/>
      <c r="DU120" s="927"/>
      <c r="DV120" s="928">
        <v>50.3</v>
      </c>
      <c r="DW120" s="928"/>
      <c r="DX120" s="928"/>
      <c r="DY120" s="928"/>
      <c r="DZ120" s="929"/>
    </row>
    <row r="121" spans="1:130" s="197" customFormat="1" ht="26.25" customHeight="1">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1388</v>
      </c>
      <c r="AB121" s="959"/>
      <c r="AC121" s="959"/>
      <c r="AD121" s="959"/>
      <c r="AE121" s="960"/>
      <c r="AF121" s="961">
        <v>1388</v>
      </c>
      <c r="AG121" s="959"/>
      <c r="AH121" s="959"/>
      <c r="AI121" s="959"/>
      <c r="AJ121" s="960"/>
      <c r="AK121" s="961">
        <v>1388</v>
      </c>
      <c r="AL121" s="959"/>
      <c r="AM121" s="959"/>
      <c r="AN121" s="959"/>
      <c r="AO121" s="960"/>
      <c r="AP121" s="962">
        <v>0</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17290141</v>
      </c>
      <c r="BR121" s="986"/>
      <c r="BS121" s="986"/>
      <c r="BT121" s="986"/>
      <c r="BU121" s="986"/>
      <c r="BV121" s="986">
        <v>18196089</v>
      </c>
      <c r="BW121" s="986"/>
      <c r="BX121" s="986"/>
      <c r="BY121" s="986"/>
      <c r="BZ121" s="986"/>
      <c r="CA121" s="986">
        <v>18384679</v>
      </c>
      <c r="CB121" s="986"/>
      <c r="CC121" s="986"/>
      <c r="CD121" s="986"/>
      <c r="CE121" s="986"/>
      <c r="CF121" s="1024">
        <v>151</v>
      </c>
      <c r="CG121" s="1025"/>
      <c r="CH121" s="1025"/>
      <c r="CI121" s="1025"/>
      <c r="CJ121" s="1025"/>
      <c r="CK121" s="1016"/>
      <c r="CL121" s="1017"/>
      <c r="CM121" s="1017"/>
      <c r="CN121" s="1017"/>
      <c r="CO121" s="1018"/>
      <c r="CP121" s="1007" t="s">
        <v>445</v>
      </c>
      <c r="CQ121" s="1008"/>
      <c r="CR121" s="1008"/>
      <c r="CS121" s="1008"/>
      <c r="CT121" s="1008"/>
      <c r="CU121" s="1008"/>
      <c r="CV121" s="1008"/>
      <c r="CW121" s="1008"/>
      <c r="CX121" s="1008"/>
      <c r="CY121" s="1008"/>
      <c r="CZ121" s="1008"/>
      <c r="DA121" s="1008"/>
      <c r="DB121" s="1008"/>
      <c r="DC121" s="1008"/>
      <c r="DD121" s="1008"/>
      <c r="DE121" s="1008"/>
      <c r="DF121" s="1009"/>
      <c r="DG121" s="919">
        <v>858685</v>
      </c>
      <c r="DH121" s="920"/>
      <c r="DI121" s="920"/>
      <c r="DJ121" s="920"/>
      <c r="DK121" s="920"/>
      <c r="DL121" s="920">
        <v>3355125</v>
      </c>
      <c r="DM121" s="920"/>
      <c r="DN121" s="920"/>
      <c r="DO121" s="920"/>
      <c r="DP121" s="920"/>
      <c r="DQ121" s="920">
        <v>3390484</v>
      </c>
      <c r="DR121" s="920"/>
      <c r="DS121" s="920"/>
      <c r="DT121" s="920"/>
      <c r="DU121" s="920"/>
      <c r="DV121" s="921">
        <v>27.8</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446</v>
      </c>
      <c r="BP122" s="994"/>
      <c r="BQ122" s="1034">
        <v>21601372</v>
      </c>
      <c r="BR122" s="1035"/>
      <c r="BS122" s="1035"/>
      <c r="BT122" s="1035"/>
      <c r="BU122" s="1035"/>
      <c r="BV122" s="1035">
        <v>23051528</v>
      </c>
      <c r="BW122" s="1035"/>
      <c r="BX122" s="1035"/>
      <c r="BY122" s="1035"/>
      <c r="BZ122" s="1035"/>
      <c r="CA122" s="1035">
        <v>23652029</v>
      </c>
      <c r="CB122" s="1035"/>
      <c r="CC122" s="1035"/>
      <c r="CD122" s="1035"/>
      <c r="CE122" s="1035"/>
      <c r="CF122" s="987"/>
      <c r="CG122" s="988"/>
      <c r="CH122" s="988"/>
      <c r="CI122" s="988"/>
      <c r="CJ122" s="989"/>
      <c r="CK122" s="1016"/>
      <c r="CL122" s="1017"/>
      <c r="CM122" s="1017"/>
      <c r="CN122" s="1017"/>
      <c r="CO122" s="1018"/>
      <c r="CP122" s="1007" t="s">
        <v>447</v>
      </c>
      <c r="CQ122" s="1008"/>
      <c r="CR122" s="1008"/>
      <c r="CS122" s="1008"/>
      <c r="CT122" s="1008"/>
      <c r="CU122" s="1008"/>
      <c r="CV122" s="1008"/>
      <c r="CW122" s="1008"/>
      <c r="CX122" s="1008"/>
      <c r="CY122" s="1008"/>
      <c r="CZ122" s="1008"/>
      <c r="DA122" s="1008"/>
      <c r="DB122" s="1008"/>
      <c r="DC122" s="1008"/>
      <c r="DD122" s="1008"/>
      <c r="DE122" s="1008"/>
      <c r="DF122" s="1009"/>
      <c r="DG122" s="919">
        <v>359853</v>
      </c>
      <c r="DH122" s="920"/>
      <c r="DI122" s="920"/>
      <c r="DJ122" s="920"/>
      <c r="DK122" s="920"/>
      <c r="DL122" s="920">
        <v>327688</v>
      </c>
      <c r="DM122" s="920"/>
      <c r="DN122" s="920"/>
      <c r="DO122" s="920"/>
      <c r="DP122" s="920"/>
      <c r="DQ122" s="920">
        <v>280920</v>
      </c>
      <c r="DR122" s="920"/>
      <c r="DS122" s="920"/>
      <c r="DT122" s="920"/>
      <c r="DU122" s="920"/>
      <c r="DV122" s="921">
        <v>2.2999999999999998</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108</v>
      </c>
      <c r="AB123" s="959"/>
      <c r="AC123" s="959"/>
      <c r="AD123" s="959"/>
      <c r="AE123" s="960"/>
      <c r="AF123" s="961" t="s">
        <v>108</v>
      </c>
      <c r="AG123" s="959"/>
      <c r="AH123" s="959"/>
      <c r="AI123" s="959"/>
      <c r="AJ123" s="960"/>
      <c r="AK123" s="961" t="s">
        <v>108</v>
      </c>
      <c r="AL123" s="959"/>
      <c r="AM123" s="959"/>
      <c r="AN123" s="959"/>
      <c r="AO123" s="960"/>
      <c r="AP123" s="962" t="s">
        <v>108</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106.4</v>
      </c>
      <c r="BR123" s="1027"/>
      <c r="BS123" s="1027"/>
      <c r="BT123" s="1027"/>
      <c r="BU123" s="1027"/>
      <c r="BV123" s="1027">
        <v>105.9</v>
      </c>
      <c r="BW123" s="1027"/>
      <c r="BX123" s="1027"/>
      <c r="BY123" s="1027"/>
      <c r="BZ123" s="1027"/>
      <c r="CA123" s="1027">
        <v>97.5</v>
      </c>
      <c r="CB123" s="1027"/>
      <c r="CC123" s="1027"/>
      <c r="CD123" s="1027"/>
      <c r="CE123" s="1027"/>
      <c r="CF123" s="1028"/>
      <c r="CG123" s="1029"/>
      <c r="CH123" s="1029"/>
      <c r="CI123" s="1029"/>
      <c r="CJ123" s="1030"/>
      <c r="CK123" s="1016"/>
      <c r="CL123" s="1017"/>
      <c r="CM123" s="1017"/>
      <c r="CN123" s="1017"/>
      <c r="CO123" s="1018"/>
      <c r="CP123" s="1007" t="s">
        <v>449</v>
      </c>
      <c r="CQ123" s="1008"/>
      <c r="CR123" s="1008"/>
      <c r="CS123" s="1008"/>
      <c r="CT123" s="1008"/>
      <c r="CU123" s="1008"/>
      <c r="CV123" s="1008"/>
      <c r="CW123" s="1008"/>
      <c r="CX123" s="1008"/>
      <c r="CY123" s="1008"/>
      <c r="CZ123" s="1008"/>
      <c r="DA123" s="1008"/>
      <c r="DB123" s="1008"/>
      <c r="DC123" s="1008"/>
      <c r="DD123" s="1008"/>
      <c r="DE123" s="1008"/>
      <c r="DF123" s="1009"/>
      <c r="DG123" s="958">
        <v>3988</v>
      </c>
      <c r="DH123" s="959"/>
      <c r="DI123" s="959"/>
      <c r="DJ123" s="959"/>
      <c r="DK123" s="960"/>
      <c r="DL123" s="961">
        <v>19507</v>
      </c>
      <c r="DM123" s="959"/>
      <c r="DN123" s="959"/>
      <c r="DO123" s="959"/>
      <c r="DP123" s="960"/>
      <c r="DQ123" s="961">
        <v>19320</v>
      </c>
      <c r="DR123" s="959"/>
      <c r="DS123" s="959"/>
      <c r="DT123" s="959"/>
      <c r="DU123" s="960"/>
      <c r="DV123" s="962">
        <v>0.2</v>
      </c>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450</v>
      </c>
      <c r="AB124" s="959"/>
      <c r="AC124" s="959"/>
      <c r="AD124" s="959"/>
      <c r="AE124" s="960"/>
      <c r="AF124" s="961" t="s">
        <v>450</v>
      </c>
      <c r="AG124" s="959"/>
      <c r="AH124" s="959"/>
      <c r="AI124" s="959"/>
      <c r="AJ124" s="960"/>
      <c r="AK124" s="961" t="s">
        <v>450</v>
      </c>
      <c r="AL124" s="959"/>
      <c r="AM124" s="959"/>
      <c r="AN124" s="959"/>
      <c r="AO124" s="960"/>
      <c r="AP124" s="962" t="s">
        <v>450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t="s">
        <v>450</v>
      </c>
      <c r="DH124" s="998"/>
      <c r="DI124" s="998"/>
      <c r="DJ124" s="998"/>
      <c r="DK124" s="999"/>
      <c r="DL124" s="1000" t="s">
        <v>450</v>
      </c>
      <c r="DM124" s="998"/>
      <c r="DN124" s="998"/>
      <c r="DO124" s="998"/>
      <c r="DP124" s="999"/>
      <c r="DQ124" s="1000" t="s">
        <v>450</v>
      </c>
      <c r="DR124" s="998"/>
      <c r="DS124" s="998"/>
      <c r="DT124" s="998"/>
      <c r="DU124" s="999"/>
      <c r="DV124" s="1001" t="s">
        <v>450</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450</v>
      </c>
      <c r="AB125" s="959"/>
      <c r="AC125" s="959"/>
      <c r="AD125" s="959"/>
      <c r="AE125" s="960"/>
      <c r="AF125" s="961" t="s">
        <v>450</v>
      </c>
      <c r="AG125" s="959"/>
      <c r="AH125" s="959"/>
      <c r="AI125" s="959"/>
      <c r="AJ125" s="960"/>
      <c r="AK125" s="961" t="s">
        <v>450</v>
      </c>
      <c r="AL125" s="959"/>
      <c r="AM125" s="959"/>
      <c r="AN125" s="959"/>
      <c r="AO125" s="960"/>
      <c r="AP125" s="962" t="s">
        <v>450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452</v>
      </c>
      <c r="CL125" s="1014"/>
      <c r="CM125" s="1014"/>
      <c r="CN125" s="1014"/>
      <c r="CO125" s="1015"/>
      <c r="CP125" s="940" t="s">
        <v>453</v>
      </c>
      <c r="CQ125" s="887"/>
      <c r="CR125" s="887"/>
      <c r="CS125" s="887"/>
      <c r="CT125" s="887"/>
      <c r="CU125" s="887"/>
      <c r="CV125" s="887"/>
      <c r="CW125" s="887"/>
      <c r="CX125" s="887"/>
      <c r="CY125" s="887"/>
      <c r="CZ125" s="887"/>
      <c r="DA125" s="887"/>
      <c r="DB125" s="887"/>
      <c r="DC125" s="887"/>
      <c r="DD125" s="887"/>
      <c r="DE125" s="887"/>
      <c r="DF125" s="888"/>
      <c r="DG125" s="926" t="s">
        <v>450</v>
      </c>
      <c r="DH125" s="927"/>
      <c r="DI125" s="927"/>
      <c r="DJ125" s="927"/>
      <c r="DK125" s="927"/>
      <c r="DL125" s="927" t="s">
        <v>450</v>
      </c>
      <c r="DM125" s="927"/>
      <c r="DN125" s="927"/>
      <c r="DO125" s="927"/>
      <c r="DP125" s="927"/>
      <c r="DQ125" s="927" t="s">
        <v>450</v>
      </c>
      <c r="DR125" s="927"/>
      <c r="DS125" s="927"/>
      <c r="DT125" s="927"/>
      <c r="DU125" s="927"/>
      <c r="DV125" s="928" t="s">
        <v>450</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450</v>
      </c>
      <c r="AB126" s="959"/>
      <c r="AC126" s="959"/>
      <c r="AD126" s="959"/>
      <c r="AE126" s="960"/>
      <c r="AF126" s="961" t="s">
        <v>450</v>
      </c>
      <c r="AG126" s="959"/>
      <c r="AH126" s="959"/>
      <c r="AI126" s="959"/>
      <c r="AJ126" s="960"/>
      <c r="AK126" s="961" t="s">
        <v>450</v>
      </c>
      <c r="AL126" s="959"/>
      <c r="AM126" s="959"/>
      <c r="AN126" s="959"/>
      <c r="AO126" s="960"/>
      <c r="AP126" s="962" t="s">
        <v>450</v>
      </c>
      <c r="AQ126" s="963"/>
      <c r="AR126" s="963"/>
      <c r="AS126" s="963"/>
      <c r="AT126" s="964"/>
      <c r="AU126" s="233"/>
      <c r="AV126" s="233"/>
      <c r="AW126" s="233"/>
      <c r="AX126" s="1036" t="s">
        <v>454</v>
      </c>
      <c r="AY126" s="1037"/>
      <c r="AZ126" s="1037"/>
      <c r="BA126" s="1037"/>
      <c r="BB126" s="1037"/>
      <c r="BC126" s="1037"/>
      <c r="BD126" s="1037"/>
      <c r="BE126" s="1038"/>
      <c r="BF126" s="1052" t="s">
        <v>455</v>
      </c>
      <c r="BG126" s="1037"/>
      <c r="BH126" s="1037"/>
      <c r="BI126" s="1037"/>
      <c r="BJ126" s="1037"/>
      <c r="BK126" s="1037"/>
      <c r="BL126" s="1038"/>
      <c r="BM126" s="1052" t="s">
        <v>456</v>
      </c>
      <c r="BN126" s="1037"/>
      <c r="BO126" s="1037"/>
      <c r="BP126" s="1037"/>
      <c r="BQ126" s="1037"/>
      <c r="BR126" s="1037"/>
      <c r="BS126" s="1038"/>
      <c r="BT126" s="1052" t="s">
        <v>457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458</v>
      </c>
      <c r="CQ126" s="950"/>
      <c r="CR126" s="950"/>
      <c r="CS126" s="950"/>
      <c r="CT126" s="950"/>
      <c r="CU126" s="950"/>
      <c r="CV126" s="950"/>
      <c r="CW126" s="950"/>
      <c r="CX126" s="950"/>
      <c r="CY126" s="950"/>
      <c r="CZ126" s="950"/>
      <c r="DA126" s="950"/>
      <c r="DB126" s="950"/>
      <c r="DC126" s="950"/>
      <c r="DD126" s="950"/>
      <c r="DE126" s="950"/>
      <c r="DF126" s="951"/>
      <c r="DG126" s="919" t="s">
        <v>450</v>
      </c>
      <c r="DH126" s="920"/>
      <c r="DI126" s="920"/>
      <c r="DJ126" s="920"/>
      <c r="DK126" s="920"/>
      <c r="DL126" s="920" t="s">
        <v>450</v>
      </c>
      <c r="DM126" s="920"/>
      <c r="DN126" s="920"/>
      <c r="DO126" s="920"/>
      <c r="DP126" s="920"/>
      <c r="DQ126" s="920" t="s">
        <v>450</v>
      </c>
      <c r="DR126" s="920"/>
      <c r="DS126" s="920"/>
      <c r="DT126" s="920"/>
      <c r="DU126" s="920"/>
      <c r="DV126" s="921" t="s">
        <v>450</v>
      </c>
      <c r="DW126" s="921"/>
      <c r="DX126" s="921"/>
      <c r="DY126" s="921"/>
      <c r="DZ126" s="922"/>
    </row>
    <row r="127" spans="1:130" s="197" customFormat="1" ht="26.25" customHeight="1" thickBot="1">
      <c r="A127" s="976"/>
      <c r="B127" s="948"/>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450</v>
      </c>
      <c r="AB127" s="959"/>
      <c r="AC127" s="959"/>
      <c r="AD127" s="959"/>
      <c r="AE127" s="960"/>
      <c r="AF127" s="961" t="s">
        <v>450</v>
      </c>
      <c r="AG127" s="959"/>
      <c r="AH127" s="959"/>
      <c r="AI127" s="959"/>
      <c r="AJ127" s="960"/>
      <c r="AK127" s="961" t="s">
        <v>450</v>
      </c>
      <c r="AL127" s="959"/>
      <c r="AM127" s="959"/>
      <c r="AN127" s="959"/>
      <c r="AO127" s="960"/>
      <c r="AP127" s="962" t="s">
        <v>450</v>
      </c>
      <c r="AQ127" s="963"/>
      <c r="AR127" s="963"/>
      <c r="AS127" s="963"/>
      <c r="AT127" s="964"/>
      <c r="AU127" s="233"/>
      <c r="AV127" s="233"/>
      <c r="AW127" s="233"/>
      <c r="AX127" s="886" t="s">
        <v>460</v>
      </c>
      <c r="AY127" s="887"/>
      <c r="AZ127" s="887"/>
      <c r="BA127" s="887"/>
      <c r="BB127" s="887"/>
      <c r="BC127" s="887"/>
      <c r="BD127" s="887"/>
      <c r="BE127" s="888"/>
      <c r="BF127" s="1041" t="s">
        <v>450</v>
      </c>
      <c r="BG127" s="1042"/>
      <c r="BH127" s="1042"/>
      <c r="BI127" s="1042"/>
      <c r="BJ127" s="1042"/>
      <c r="BK127" s="1042"/>
      <c r="BL127" s="1051"/>
      <c r="BM127" s="1041">
        <v>12.89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461</v>
      </c>
      <c r="CQ127" s="1045"/>
      <c r="CR127" s="1045"/>
      <c r="CS127" s="1045"/>
      <c r="CT127" s="1045"/>
      <c r="CU127" s="1045"/>
      <c r="CV127" s="1045"/>
      <c r="CW127" s="1045"/>
      <c r="CX127" s="1045"/>
      <c r="CY127" s="1045"/>
      <c r="CZ127" s="1045"/>
      <c r="DA127" s="1045"/>
      <c r="DB127" s="1045"/>
      <c r="DC127" s="1045"/>
      <c r="DD127" s="1045"/>
      <c r="DE127" s="1045"/>
      <c r="DF127" s="1046"/>
      <c r="DG127" s="1047" t="s">
        <v>462</v>
      </c>
      <c r="DH127" s="1048"/>
      <c r="DI127" s="1048"/>
      <c r="DJ127" s="1048"/>
      <c r="DK127" s="1048"/>
      <c r="DL127" s="1048" t="s">
        <v>463</v>
      </c>
      <c r="DM127" s="1048"/>
      <c r="DN127" s="1048"/>
      <c r="DO127" s="1048"/>
      <c r="DP127" s="1048"/>
      <c r="DQ127" s="1048" t="s">
        <v>463</v>
      </c>
      <c r="DR127" s="1048"/>
      <c r="DS127" s="1048"/>
      <c r="DT127" s="1048"/>
      <c r="DU127" s="1048"/>
      <c r="DV127" s="1049" t="s">
        <v>463</v>
      </c>
      <c r="DW127" s="1049"/>
      <c r="DX127" s="1049"/>
      <c r="DY127" s="1049"/>
      <c r="DZ127" s="1050"/>
    </row>
    <row r="128" spans="1:130" s="197" customFormat="1" ht="26.25" customHeight="1">
      <c r="A128" s="1071" t="s">
        <v>464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465</v>
      </c>
      <c r="X128" s="1073"/>
      <c r="Y128" s="1073"/>
      <c r="Z128" s="1074"/>
      <c r="AA128" s="1089">
        <v>16540</v>
      </c>
      <c r="AB128" s="1090"/>
      <c r="AC128" s="1090"/>
      <c r="AD128" s="1090"/>
      <c r="AE128" s="1091"/>
      <c r="AF128" s="1092">
        <v>13378</v>
      </c>
      <c r="AG128" s="1090"/>
      <c r="AH128" s="1090"/>
      <c r="AI128" s="1090"/>
      <c r="AJ128" s="1091"/>
      <c r="AK128" s="1092">
        <v>10452</v>
      </c>
      <c r="AL128" s="1090"/>
      <c r="AM128" s="1090"/>
      <c r="AN128" s="1090"/>
      <c r="AO128" s="1091"/>
      <c r="AP128" s="1093"/>
      <c r="AQ128" s="1094"/>
      <c r="AR128" s="1094"/>
      <c r="AS128" s="1094"/>
      <c r="AT128" s="1095"/>
      <c r="AU128" s="235"/>
      <c r="AV128" s="235"/>
      <c r="AW128" s="235"/>
      <c r="AX128" s="1054" t="s">
        <v>466</v>
      </c>
      <c r="AY128" s="950"/>
      <c r="AZ128" s="950"/>
      <c r="BA128" s="950"/>
      <c r="BB128" s="950"/>
      <c r="BC128" s="950"/>
      <c r="BD128" s="950"/>
      <c r="BE128" s="951"/>
      <c r="BF128" s="1066" t="s">
        <v>450</v>
      </c>
      <c r="BG128" s="1067"/>
      <c r="BH128" s="1067"/>
      <c r="BI128" s="1067"/>
      <c r="BJ128" s="1067"/>
      <c r="BK128" s="1067"/>
      <c r="BL128" s="1068"/>
      <c r="BM128" s="1066">
        <v>17.89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467</v>
      </c>
      <c r="X129" s="1061"/>
      <c r="Y129" s="1061"/>
      <c r="Z129" s="1062"/>
      <c r="AA129" s="958">
        <v>13677665</v>
      </c>
      <c r="AB129" s="959"/>
      <c r="AC129" s="959"/>
      <c r="AD129" s="959"/>
      <c r="AE129" s="960"/>
      <c r="AF129" s="961">
        <v>13641614</v>
      </c>
      <c r="AG129" s="959"/>
      <c r="AH129" s="959"/>
      <c r="AI129" s="959"/>
      <c r="AJ129" s="960"/>
      <c r="AK129" s="961">
        <v>13617308</v>
      </c>
      <c r="AL129" s="959"/>
      <c r="AM129" s="959"/>
      <c r="AN129" s="959"/>
      <c r="AO129" s="960"/>
      <c r="AP129" s="1063"/>
      <c r="AQ129" s="1064"/>
      <c r="AR129" s="1064"/>
      <c r="AS129" s="1064"/>
      <c r="AT129" s="1065"/>
      <c r="AU129" s="235"/>
      <c r="AV129" s="235"/>
      <c r="AW129" s="235"/>
      <c r="AX129" s="1054" t="s">
        <v>468</v>
      </c>
      <c r="AY129" s="950"/>
      <c r="AZ129" s="950"/>
      <c r="BA129" s="950"/>
      <c r="BB129" s="950"/>
      <c r="BC129" s="950"/>
      <c r="BD129" s="950"/>
      <c r="BE129" s="951"/>
      <c r="BF129" s="1055">
        <v>12.6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470</v>
      </c>
      <c r="X130" s="1061"/>
      <c r="Y130" s="1061"/>
      <c r="Z130" s="1062"/>
      <c r="AA130" s="958">
        <v>1515549</v>
      </c>
      <c r="AB130" s="959"/>
      <c r="AC130" s="959"/>
      <c r="AD130" s="959"/>
      <c r="AE130" s="960"/>
      <c r="AF130" s="961">
        <v>1534672</v>
      </c>
      <c r="AG130" s="959"/>
      <c r="AH130" s="959"/>
      <c r="AI130" s="959"/>
      <c r="AJ130" s="960"/>
      <c r="AK130" s="961">
        <v>1442699</v>
      </c>
      <c r="AL130" s="959"/>
      <c r="AM130" s="959"/>
      <c r="AN130" s="959"/>
      <c r="AO130" s="960"/>
      <c r="AP130" s="1063"/>
      <c r="AQ130" s="1064"/>
      <c r="AR130" s="1064"/>
      <c r="AS130" s="1064"/>
      <c r="AT130" s="1065"/>
      <c r="AU130" s="235"/>
      <c r="AV130" s="235"/>
      <c r="AW130" s="235"/>
      <c r="AX130" s="1113" t="s">
        <v>471</v>
      </c>
      <c r="AY130" s="1045"/>
      <c r="AZ130" s="1045"/>
      <c r="BA130" s="1045"/>
      <c r="BB130" s="1045"/>
      <c r="BC130" s="1045"/>
      <c r="BD130" s="1045"/>
      <c r="BE130" s="1046"/>
      <c r="BF130" s="1075">
        <v>97.5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472</v>
      </c>
      <c r="X131" s="1084"/>
      <c r="Y131" s="1084"/>
      <c r="Z131" s="1085"/>
      <c r="AA131" s="997">
        <v>12162116</v>
      </c>
      <c r="AB131" s="998"/>
      <c r="AC131" s="998"/>
      <c r="AD131" s="998"/>
      <c r="AE131" s="999"/>
      <c r="AF131" s="1000">
        <v>12106942</v>
      </c>
      <c r="AG131" s="998"/>
      <c r="AH131" s="998"/>
      <c r="AI131" s="998"/>
      <c r="AJ131" s="999"/>
      <c r="AK131" s="1000">
        <v>12174609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474</v>
      </c>
      <c r="W132" s="1101"/>
      <c r="X132" s="1101"/>
      <c r="Y132" s="1101"/>
      <c r="Z132" s="1102"/>
      <c r="AA132" s="1103">
        <v>12.534258019999999</v>
      </c>
      <c r="AB132" s="1104"/>
      <c r="AC132" s="1104"/>
      <c r="AD132" s="1104"/>
      <c r="AE132" s="1105"/>
      <c r="AF132" s="1106">
        <v>12.82328766</v>
      </c>
      <c r="AG132" s="1104"/>
      <c r="AH132" s="1104"/>
      <c r="AI132" s="1104"/>
      <c r="AJ132" s="1105"/>
      <c r="AK132" s="1106">
        <v>12.51534238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475</v>
      </c>
      <c r="W133" s="1108"/>
      <c r="X133" s="1108"/>
      <c r="Y133" s="1108"/>
      <c r="Z133" s="1109"/>
      <c r="AA133" s="1110">
        <v>13.6</v>
      </c>
      <c r="AB133" s="1111"/>
      <c r="AC133" s="1111"/>
      <c r="AD133" s="1111"/>
      <c r="AE133" s="1112"/>
      <c r="AF133" s="1110">
        <v>12.9</v>
      </c>
      <c r="AG133" s="1111"/>
      <c r="AH133" s="1111"/>
      <c r="AI133" s="1111"/>
      <c r="AJ133" s="1112"/>
      <c r="AK133" s="1110">
        <v>12.6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7" t="s">
        <v>478</v>
      </c>
      <c r="L7" s="254"/>
      <c r="M7" s="255" t="s">
        <v>479</v>
      </c>
      <c r="N7" s="256"/>
    </row>
    <row r="8" spans="1:16">
      <c r="A8" s="248"/>
      <c r="B8" s="244"/>
      <c r="C8" s="244"/>
      <c r="D8" s="244"/>
      <c r="E8" s="244"/>
      <c r="F8" s="244"/>
      <c r="G8" s="257"/>
      <c r="H8" s="258"/>
      <c r="I8" s="258"/>
      <c r="J8" s="259"/>
      <c r="K8" s="1118"/>
      <c r="L8" s="260" t="s">
        <v>480</v>
      </c>
      <c r="M8" s="261" t="s">
        <v>481</v>
      </c>
      <c r="N8" s="262" t="s">
        <v>482</v>
      </c>
    </row>
    <row r="9" spans="1:16">
      <c r="A9" s="248"/>
      <c r="B9" s="244"/>
      <c r="C9" s="244"/>
      <c r="D9" s="244"/>
      <c r="E9" s="244"/>
      <c r="F9" s="244"/>
      <c r="G9" s="1119" t="s">
        <v>483</v>
      </c>
      <c r="H9" s="1120"/>
      <c r="I9" s="1120"/>
      <c r="J9" s="1121"/>
      <c r="K9" s="263">
        <v>4927175</v>
      </c>
      <c r="L9" s="264">
        <v>89915</v>
      </c>
      <c r="M9" s="265">
        <v>58112</v>
      </c>
      <c r="N9" s="266">
        <v>54.7</v>
      </c>
    </row>
    <row r="10" spans="1:16">
      <c r="A10" s="248"/>
      <c r="B10" s="244"/>
      <c r="C10" s="244"/>
      <c r="D10" s="244"/>
      <c r="E10" s="244"/>
      <c r="F10" s="244"/>
      <c r="G10" s="1119" t="s">
        <v>484</v>
      </c>
      <c r="H10" s="1120"/>
      <c r="I10" s="1120"/>
      <c r="J10" s="1121"/>
      <c r="K10" s="267">
        <v>215905</v>
      </c>
      <c r="L10" s="268">
        <v>3940</v>
      </c>
      <c r="M10" s="269">
        <v>3510</v>
      </c>
      <c r="N10" s="270">
        <v>12.3</v>
      </c>
    </row>
    <row r="11" spans="1:16" ht="13.5" customHeight="1">
      <c r="A11" s="248"/>
      <c r="B11" s="244"/>
      <c r="C11" s="244"/>
      <c r="D11" s="244"/>
      <c r="E11" s="244"/>
      <c r="F11" s="244"/>
      <c r="G11" s="1119" t="s">
        <v>485</v>
      </c>
      <c r="H11" s="1120"/>
      <c r="I11" s="1120"/>
      <c r="J11" s="1121"/>
      <c r="K11" s="267">
        <v>23815</v>
      </c>
      <c r="L11" s="268">
        <v>435</v>
      </c>
      <c r="M11" s="269">
        <v>6281</v>
      </c>
      <c r="N11" s="270">
        <v>-93.1</v>
      </c>
    </row>
    <row r="12" spans="1:16" ht="13.5" customHeight="1">
      <c r="A12" s="248"/>
      <c r="B12" s="244"/>
      <c r="C12" s="244"/>
      <c r="D12" s="244"/>
      <c r="E12" s="244"/>
      <c r="F12" s="244"/>
      <c r="G12" s="1119" t="s">
        <v>486</v>
      </c>
      <c r="H12" s="1120"/>
      <c r="I12" s="1120"/>
      <c r="J12" s="1121"/>
      <c r="K12" s="267" t="s">
        <v>487</v>
      </c>
      <c r="L12" s="268" t="s">
        <v>487</v>
      </c>
      <c r="M12" s="269">
        <v>744</v>
      </c>
      <c r="N12" s="270" t="s">
        <v>487</v>
      </c>
    </row>
    <row r="13" spans="1:16" ht="13.5" customHeight="1">
      <c r="A13" s="248"/>
      <c r="B13" s="244"/>
      <c r="C13" s="244"/>
      <c r="D13" s="244"/>
      <c r="E13" s="244"/>
      <c r="F13" s="244"/>
      <c r="G13" s="1119" t="s">
        <v>488</v>
      </c>
      <c r="H13" s="1120"/>
      <c r="I13" s="1120"/>
      <c r="J13" s="1121"/>
      <c r="K13" s="267" t="s">
        <v>487</v>
      </c>
      <c r="L13" s="268" t="s">
        <v>487</v>
      </c>
      <c r="M13" s="269">
        <v>1</v>
      </c>
      <c r="N13" s="270" t="s">
        <v>487</v>
      </c>
    </row>
    <row r="14" spans="1:16" ht="13.5" customHeight="1">
      <c r="A14" s="248"/>
      <c r="B14" s="244"/>
      <c r="C14" s="244"/>
      <c r="D14" s="244"/>
      <c r="E14" s="244"/>
      <c r="F14" s="244"/>
      <c r="G14" s="1119" t="s">
        <v>489</v>
      </c>
      <c r="H14" s="1120"/>
      <c r="I14" s="1120"/>
      <c r="J14" s="1121"/>
      <c r="K14" s="267">
        <v>195087</v>
      </c>
      <c r="L14" s="268">
        <v>3560</v>
      </c>
      <c r="M14" s="269">
        <v>2803</v>
      </c>
      <c r="N14" s="270">
        <v>27</v>
      </c>
    </row>
    <row r="15" spans="1:16" ht="13.5" customHeight="1">
      <c r="A15" s="248"/>
      <c r="B15" s="244"/>
      <c r="C15" s="244"/>
      <c r="D15" s="244"/>
      <c r="E15" s="244"/>
      <c r="F15" s="244"/>
      <c r="G15" s="1119" t="s">
        <v>490</v>
      </c>
      <c r="H15" s="1120"/>
      <c r="I15" s="1120"/>
      <c r="J15" s="1121"/>
      <c r="K15" s="267">
        <v>60422</v>
      </c>
      <c r="L15" s="268">
        <v>1103</v>
      </c>
      <c r="M15" s="269">
        <v>1119</v>
      </c>
      <c r="N15" s="270">
        <v>-1.4</v>
      </c>
    </row>
    <row r="16" spans="1:16">
      <c r="A16" s="248"/>
      <c r="B16" s="244"/>
      <c r="C16" s="244"/>
      <c r="D16" s="244"/>
      <c r="E16" s="244"/>
      <c r="F16" s="244"/>
      <c r="G16" s="1122" t="s">
        <v>491</v>
      </c>
      <c r="H16" s="1123"/>
      <c r="I16" s="1123"/>
      <c r="J16" s="1124"/>
      <c r="K16" s="268">
        <v>-669982</v>
      </c>
      <c r="L16" s="268">
        <v>-12226</v>
      </c>
      <c r="M16" s="269">
        <v>-5386</v>
      </c>
      <c r="N16" s="270">
        <v>127</v>
      </c>
    </row>
    <row r="17" spans="1:16">
      <c r="A17" s="248"/>
      <c r="B17" s="244"/>
      <c r="C17" s="244"/>
      <c r="D17" s="244"/>
      <c r="E17" s="244"/>
      <c r="F17" s="244"/>
      <c r="G17" s="1122" t="s">
        <v>167</v>
      </c>
      <c r="H17" s="1123"/>
      <c r="I17" s="1123"/>
      <c r="J17" s="1124"/>
      <c r="K17" s="268">
        <v>4752422</v>
      </c>
      <c r="L17" s="268">
        <v>86726</v>
      </c>
      <c r="M17" s="269">
        <v>67183</v>
      </c>
      <c r="N17" s="270">
        <v>29.1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14" t="s">
        <v>496</v>
      </c>
      <c r="H21" s="1115"/>
      <c r="I21" s="1115"/>
      <c r="J21" s="1116"/>
      <c r="K21" s="280">
        <v>8.94</v>
      </c>
      <c r="L21" s="281">
        <v>6.12</v>
      </c>
      <c r="M21" s="282">
        <v>2.82</v>
      </c>
      <c r="N21" s="249"/>
      <c r="O21" s="283"/>
      <c r="P21" s="279"/>
    </row>
    <row r="22" spans="1:16" s="284" customFormat="1">
      <c r="A22" s="279"/>
      <c r="B22" s="249"/>
      <c r="C22" s="249"/>
      <c r="D22" s="249"/>
      <c r="E22" s="249"/>
      <c r="F22" s="249"/>
      <c r="G22" s="1114" t="s">
        <v>497</v>
      </c>
      <c r="H22" s="1115"/>
      <c r="I22" s="1115"/>
      <c r="J22" s="1116"/>
      <c r="K22" s="285">
        <v>101.1</v>
      </c>
      <c r="L22" s="286">
        <v>98.7</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17" t="s">
        <v>478</v>
      </c>
      <c r="L30" s="254"/>
      <c r="M30" s="255" t="s">
        <v>479</v>
      </c>
      <c r="N30" s="256"/>
    </row>
    <row r="31" spans="1:16">
      <c r="A31" s="248"/>
      <c r="B31" s="244"/>
      <c r="C31" s="244"/>
      <c r="D31" s="244"/>
      <c r="E31" s="244"/>
      <c r="F31" s="244"/>
      <c r="G31" s="257"/>
      <c r="H31" s="258"/>
      <c r="I31" s="258"/>
      <c r="J31" s="259"/>
      <c r="K31" s="1118"/>
      <c r="L31" s="260" t="s">
        <v>480</v>
      </c>
      <c r="M31" s="261" t="s">
        <v>481</v>
      </c>
      <c r="N31" s="262" t="s">
        <v>482</v>
      </c>
    </row>
    <row r="32" spans="1:16" ht="27" customHeight="1">
      <c r="A32" s="248"/>
      <c r="B32" s="244"/>
      <c r="C32" s="244"/>
      <c r="D32" s="244"/>
      <c r="E32" s="244"/>
      <c r="F32" s="244"/>
      <c r="G32" s="1130" t="s">
        <v>501</v>
      </c>
      <c r="H32" s="1131"/>
      <c r="I32" s="1131"/>
      <c r="J32" s="1132"/>
      <c r="K32" s="294">
        <v>2294523</v>
      </c>
      <c r="L32" s="294">
        <v>41872</v>
      </c>
      <c r="M32" s="295">
        <v>33998</v>
      </c>
      <c r="N32" s="296">
        <v>23.2</v>
      </c>
    </row>
    <row r="33" spans="1:16" ht="13.5" customHeight="1">
      <c r="A33" s="248"/>
      <c r="B33" s="244"/>
      <c r="C33" s="244"/>
      <c r="D33" s="244"/>
      <c r="E33" s="244"/>
      <c r="F33" s="244"/>
      <c r="G33" s="1130" t="s">
        <v>502</v>
      </c>
      <c r="H33" s="1131"/>
      <c r="I33" s="1131"/>
      <c r="J33" s="1132"/>
      <c r="K33" s="294" t="s">
        <v>487</v>
      </c>
      <c r="L33" s="294" t="s">
        <v>487</v>
      </c>
      <c r="M33" s="295">
        <v>1</v>
      </c>
      <c r="N33" s="296" t="s">
        <v>487</v>
      </c>
    </row>
    <row r="34" spans="1:16" ht="27" customHeight="1">
      <c r="A34" s="248"/>
      <c r="B34" s="244"/>
      <c r="C34" s="244"/>
      <c r="D34" s="244"/>
      <c r="E34" s="244"/>
      <c r="F34" s="244"/>
      <c r="G34" s="1130" t="s">
        <v>503</v>
      </c>
      <c r="H34" s="1131"/>
      <c r="I34" s="1131"/>
      <c r="J34" s="1132"/>
      <c r="K34" s="294" t="s">
        <v>487</v>
      </c>
      <c r="L34" s="294" t="s">
        <v>487</v>
      </c>
      <c r="M34" s="295">
        <v>39</v>
      </c>
      <c r="N34" s="296" t="s">
        <v>487</v>
      </c>
    </row>
    <row r="35" spans="1:16" ht="27" customHeight="1">
      <c r="A35" s="248"/>
      <c r="B35" s="244"/>
      <c r="C35" s="244"/>
      <c r="D35" s="244"/>
      <c r="E35" s="244"/>
      <c r="F35" s="244"/>
      <c r="G35" s="1130" t="s">
        <v>504</v>
      </c>
      <c r="H35" s="1131"/>
      <c r="I35" s="1131"/>
      <c r="J35" s="1132"/>
      <c r="K35" s="294">
        <v>644303</v>
      </c>
      <c r="L35" s="294">
        <v>11758</v>
      </c>
      <c r="M35" s="295">
        <v>9007</v>
      </c>
      <c r="N35" s="296">
        <v>30.5</v>
      </c>
    </row>
    <row r="36" spans="1:16" ht="27" customHeight="1">
      <c r="A36" s="248"/>
      <c r="B36" s="244"/>
      <c r="C36" s="244"/>
      <c r="D36" s="244"/>
      <c r="E36" s="244"/>
      <c r="F36" s="244"/>
      <c r="G36" s="1130" t="s">
        <v>505</v>
      </c>
      <c r="H36" s="1131"/>
      <c r="I36" s="1131"/>
      <c r="J36" s="1132"/>
      <c r="K36" s="294">
        <v>36631</v>
      </c>
      <c r="L36" s="294">
        <v>668</v>
      </c>
      <c r="M36" s="295">
        <v>2239</v>
      </c>
      <c r="N36" s="296">
        <v>-70.2</v>
      </c>
    </row>
    <row r="37" spans="1:16" ht="13.5" customHeight="1">
      <c r="A37" s="248"/>
      <c r="B37" s="244"/>
      <c r="C37" s="244"/>
      <c r="D37" s="244"/>
      <c r="E37" s="244"/>
      <c r="F37" s="244"/>
      <c r="G37" s="1130" t="s">
        <v>506</v>
      </c>
      <c r="H37" s="1131"/>
      <c r="I37" s="1131"/>
      <c r="J37" s="1132"/>
      <c r="K37" s="294">
        <v>1388</v>
      </c>
      <c r="L37" s="294">
        <v>25</v>
      </c>
      <c r="M37" s="295">
        <v>951</v>
      </c>
      <c r="N37" s="296">
        <v>-97.4</v>
      </c>
    </row>
    <row r="38" spans="1:16" ht="27" customHeight="1">
      <c r="A38" s="248"/>
      <c r="B38" s="244"/>
      <c r="C38" s="244"/>
      <c r="D38" s="244"/>
      <c r="E38" s="244"/>
      <c r="F38" s="244"/>
      <c r="G38" s="1133" t="s">
        <v>507</v>
      </c>
      <c r="H38" s="1134"/>
      <c r="I38" s="1134"/>
      <c r="J38" s="1135"/>
      <c r="K38" s="297" t="s">
        <v>487</v>
      </c>
      <c r="L38" s="297" t="s">
        <v>487</v>
      </c>
      <c r="M38" s="298">
        <v>6</v>
      </c>
      <c r="N38" s="299" t="s">
        <v>487</v>
      </c>
      <c r="O38" s="293"/>
    </row>
    <row r="39" spans="1:16">
      <c r="A39" s="248"/>
      <c r="B39" s="244"/>
      <c r="C39" s="244"/>
      <c r="D39" s="244"/>
      <c r="E39" s="244"/>
      <c r="F39" s="244"/>
      <c r="G39" s="1133" t="s">
        <v>508</v>
      </c>
      <c r="H39" s="1134"/>
      <c r="I39" s="1134"/>
      <c r="J39" s="1135"/>
      <c r="K39" s="300">
        <v>-10452</v>
      </c>
      <c r="L39" s="300">
        <v>-191</v>
      </c>
      <c r="M39" s="301">
        <v>-6589</v>
      </c>
      <c r="N39" s="302">
        <v>-97.1</v>
      </c>
      <c r="O39" s="293"/>
    </row>
    <row r="40" spans="1:16" ht="27" customHeight="1">
      <c r="A40" s="248"/>
      <c r="B40" s="244"/>
      <c r="C40" s="244"/>
      <c r="D40" s="244"/>
      <c r="E40" s="244"/>
      <c r="F40" s="244"/>
      <c r="G40" s="1130" t="s">
        <v>509</v>
      </c>
      <c r="H40" s="1131"/>
      <c r="I40" s="1131"/>
      <c r="J40" s="1132"/>
      <c r="K40" s="300">
        <v>-1442699</v>
      </c>
      <c r="L40" s="300">
        <v>-26328</v>
      </c>
      <c r="M40" s="301">
        <v>-27524</v>
      </c>
      <c r="N40" s="302">
        <v>-4.3</v>
      </c>
      <c r="O40" s="293"/>
    </row>
    <row r="41" spans="1:16">
      <c r="A41" s="248"/>
      <c r="B41" s="244"/>
      <c r="C41" s="244"/>
      <c r="D41" s="244"/>
      <c r="E41" s="244"/>
      <c r="F41" s="244"/>
      <c r="G41" s="1136" t="s">
        <v>278</v>
      </c>
      <c r="H41" s="1137"/>
      <c r="I41" s="1137"/>
      <c r="J41" s="1138"/>
      <c r="K41" s="294">
        <v>1523694</v>
      </c>
      <c r="L41" s="300">
        <v>27806</v>
      </c>
      <c r="M41" s="301">
        <v>12127</v>
      </c>
      <c r="N41" s="302">
        <v>129.30000000000001</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25" t="s">
        <v>478</v>
      </c>
      <c r="J49" s="1127" t="s">
        <v>513</v>
      </c>
      <c r="K49" s="1128"/>
      <c r="L49" s="1128"/>
      <c r="M49" s="1128"/>
      <c r="N49" s="1129"/>
    </row>
    <row r="50" spans="1:14">
      <c r="A50" s="248"/>
      <c r="B50" s="244"/>
      <c r="C50" s="244"/>
      <c r="D50" s="244"/>
      <c r="E50" s="244"/>
      <c r="F50" s="244"/>
      <c r="G50" s="312"/>
      <c r="H50" s="313"/>
      <c r="I50" s="1126"/>
      <c r="J50" s="314" t="s">
        <v>514</v>
      </c>
      <c r="K50" s="315" t="s">
        <v>515</v>
      </c>
      <c r="L50" s="316" t="s">
        <v>516</v>
      </c>
      <c r="M50" s="317" t="s">
        <v>517</v>
      </c>
      <c r="N50" s="318" t="s">
        <v>518</v>
      </c>
    </row>
    <row r="51" spans="1:14">
      <c r="A51" s="248"/>
      <c r="B51" s="244"/>
      <c r="C51" s="244"/>
      <c r="D51" s="244"/>
      <c r="E51" s="244"/>
      <c r="F51" s="244"/>
      <c r="G51" s="310" t="s">
        <v>519</v>
      </c>
      <c r="H51" s="311"/>
      <c r="I51" s="319">
        <v>3651309</v>
      </c>
      <c r="J51" s="320">
        <v>64796</v>
      </c>
      <c r="K51" s="321">
        <v>34.9</v>
      </c>
      <c r="L51" s="322">
        <v>47569</v>
      </c>
      <c r="M51" s="323">
        <v>-23.1</v>
      </c>
      <c r="N51" s="324">
        <v>58</v>
      </c>
    </row>
    <row r="52" spans="1:14">
      <c r="A52" s="248"/>
      <c r="B52" s="244"/>
      <c r="C52" s="244"/>
      <c r="D52" s="244"/>
      <c r="E52" s="244"/>
      <c r="F52" s="244"/>
      <c r="G52" s="325"/>
      <c r="H52" s="326" t="s">
        <v>520</v>
      </c>
      <c r="I52" s="327">
        <v>1851611</v>
      </c>
      <c r="J52" s="328">
        <v>32859</v>
      </c>
      <c r="K52" s="329">
        <v>24.9</v>
      </c>
      <c r="L52" s="330">
        <v>26255</v>
      </c>
      <c r="M52" s="331">
        <v>-18.399999999999999</v>
      </c>
      <c r="N52" s="332">
        <v>43.3</v>
      </c>
    </row>
    <row r="53" spans="1:14">
      <c r="A53" s="248"/>
      <c r="B53" s="244"/>
      <c r="C53" s="244"/>
      <c r="D53" s="244"/>
      <c r="E53" s="244"/>
      <c r="F53" s="244"/>
      <c r="G53" s="310" t="s">
        <v>521</v>
      </c>
      <c r="H53" s="311"/>
      <c r="I53" s="319">
        <v>2503984</v>
      </c>
      <c r="J53" s="320">
        <v>44527</v>
      </c>
      <c r="K53" s="321">
        <v>-31.3</v>
      </c>
      <c r="L53" s="322">
        <v>50880</v>
      </c>
      <c r="M53" s="323">
        <v>7</v>
      </c>
      <c r="N53" s="324">
        <v>-38.299999999999997</v>
      </c>
    </row>
    <row r="54" spans="1:14">
      <c r="A54" s="248"/>
      <c r="B54" s="244"/>
      <c r="C54" s="244"/>
      <c r="D54" s="244"/>
      <c r="E54" s="244"/>
      <c r="F54" s="244"/>
      <c r="G54" s="325"/>
      <c r="H54" s="326" t="s">
        <v>520</v>
      </c>
      <c r="I54" s="327">
        <v>1396355</v>
      </c>
      <c r="J54" s="328">
        <v>24831</v>
      </c>
      <c r="K54" s="329">
        <v>-24.4</v>
      </c>
      <c r="L54" s="330">
        <v>26879</v>
      </c>
      <c r="M54" s="331">
        <v>2.4</v>
      </c>
      <c r="N54" s="332">
        <v>-26.8</v>
      </c>
    </row>
    <row r="55" spans="1:14">
      <c r="A55" s="248"/>
      <c r="B55" s="244"/>
      <c r="C55" s="244"/>
      <c r="D55" s="244"/>
      <c r="E55" s="244"/>
      <c r="F55" s="244"/>
      <c r="G55" s="310" t="s">
        <v>522</v>
      </c>
      <c r="H55" s="311"/>
      <c r="I55" s="319">
        <v>2241103</v>
      </c>
      <c r="J55" s="320">
        <v>40117</v>
      </c>
      <c r="K55" s="321">
        <v>-9.9</v>
      </c>
      <c r="L55" s="322">
        <v>63956</v>
      </c>
      <c r="M55" s="323">
        <v>25.7</v>
      </c>
      <c r="N55" s="324">
        <v>-35.6</v>
      </c>
    </row>
    <row r="56" spans="1:14">
      <c r="A56" s="248"/>
      <c r="B56" s="244"/>
      <c r="C56" s="244"/>
      <c r="D56" s="244"/>
      <c r="E56" s="244"/>
      <c r="F56" s="244"/>
      <c r="G56" s="325"/>
      <c r="H56" s="326" t="s">
        <v>520</v>
      </c>
      <c r="I56" s="327">
        <v>1159570</v>
      </c>
      <c r="J56" s="328">
        <v>20757</v>
      </c>
      <c r="K56" s="329">
        <v>-16.399999999999999</v>
      </c>
      <c r="L56" s="330">
        <v>29239</v>
      </c>
      <c r="M56" s="331">
        <v>8.8000000000000007</v>
      </c>
      <c r="N56" s="332">
        <v>-25.2</v>
      </c>
    </row>
    <row r="57" spans="1:14">
      <c r="A57" s="248"/>
      <c r="B57" s="244"/>
      <c r="C57" s="244"/>
      <c r="D57" s="244"/>
      <c r="E57" s="244"/>
      <c r="F57" s="244"/>
      <c r="G57" s="310" t="s">
        <v>523</v>
      </c>
      <c r="H57" s="311"/>
      <c r="I57" s="319">
        <v>1742714</v>
      </c>
      <c r="J57" s="320">
        <v>31533</v>
      </c>
      <c r="K57" s="321">
        <v>-21.4</v>
      </c>
      <c r="L57" s="322">
        <v>66255</v>
      </c>
      <c r="M57" s="323">
        <v>3.6</v>
      </c>
      <c r="N57" s="324">
        <v>-25</v>
      </c>
    </row>
    <row r="58" spans="1:14">
      <c r="A58" s="248"/>
      <c r="B58" s="244"/>
      <c r="C58" s="244"/>
      <c r="D58" s="244"/>
      <c r="E58" s="244"/>
      <c r="F58" s="244"/>
      <c r="G58" s="325"/>
      <c r="H58" s="326" t="s">
        <v>520</v>
      </c>
      <c r="I58" s="327">
        <v>1233072</v>
      </c>
      <c r="J58" s="328">
        <v>22311</v>
      </c>
      <c r="K58" s="329">
        <v>7.5</v>
      </c>
      <c r="L58" s="330">
        <v>31822</v>
      </c>
      <c r="M58" s="331">
        <v>8.8000000000000007</v>
      </c>
      <c r="N58" s="332">
        <v>-1.3</v>
      </c>
    </row>
    <row r="59" spans="1:14">
      <c r="A59" s="248"/>
      <c r="B59" s="244"/>
      <c r="C59" s="244"/>
      <c r="D59" s="244"/>
      <c r="E59" s="244"/>
      <c r="F59" s="244"/>
      <c r="G59" s="310" t="s">
        <v>524</v>
      </c>
      <c r="H59" s="311"/>
      <c r="I59" s="319">
        <v>2925784</v>
      </c>
      <c r="J59" s="320">
        <v>53392</v>
      </c>
      <c r="K59" s="321">
        <v>69.3</v>
      </c>
      <c r="L59" s="322">
        <v>47278</v>
      </c>
      <c r="M59" s="323">
        <v>-28.6</v>
      </c>
      <c r="N59" s="324">
        <v>97.9</v>
      </c>
    </row>
    <row r="60" spans="1:14">
      <c r="A60" s="248"/>
      <c r="B60" s="244"/>
      <c r="C60" s="244"/>
      <c r="D60" s="244"/>
      <c r="E60" s="244"/>
      <c r="F60" s="244"/>
      <c r="G60" s="325"/>
      <c r="H60" s="326" t="s">
        <v>520</v>
      </c>
      <c r="I60" s="333">
        <v>2017355</v>
      </c>
      <c r="J60" s="328">
        <v>36814</v>
      </c>
      <c r="K60" s="329">
        <v>65</v>
      </c>
      <c r="L60" s="330">
        <v>24096</v>
      </c>
      <c r="M60" s="331">
        <v>-24.3</v>
      </c>
      <c r="N60" s="332">
        <v>89.3</v>
      </c>
    </row>
    <row r="61" spans="1:14">
      <c r="A61" s="248"/>
      <c r="B61" s="244"/>
      <c r="C61" s="244"/>
      <c r="D61" s="244"/>
      <c r="E61" s="244"/>
      <c r="F61" s="244"/>
      <c r="G61" s="310" t="s">
        <v>525</v>
      </c>
      <c r="H61" s="334"/>
      <c r="I61" s="335">
        <v>2612979</v>
      </c>
      <c r="J61" s="336">
        <v>46873</v>
      </c>
      <c r="K61" s="337">
        <v>8.3000000000000007</v>
      </c>
      <c r="L61" s="338">
        <v>55188</v>
      </c>
      <c r="M61" s="339">
        <v>-3.1</v>
      </c>
      <c r="N61" s="324">
        <v>11.4</v>
      </c>
    </row>
    <row r="62" spans="1:14">
      <c r="A62" s="248"/>
      <c r="B62" s="244"/>
      <c r="C62" s="244"/>
      <c r="D62" s="244"/>
      <c r="E62" s="244"/>
      <c r="F62" s="244"/>
      <c r="G62" s="325"/>
      <c r="H62" s="326" t="s">
        <v>520</v>
      </c>
      <c r="I62" s="327">
        <v>1531593</v>
      </c>
      <c r="J62" s="328">
        <v>27514</v>
      </c>
      <c r="K62" s="329">
        <v>11.3</v>
      </c>
      <c r="L62" s="330">
        <v>27658</v>
      </c>
      <c r="M62" s="331">
        <v>-4.5</v>
      </c>
      <c r="N62" s="332">
        <v>15.8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9" t="s">
        <v>3</v>
      </c>
      <c r="D47" s="1139"/>
      <c r="E47" s="1140"/>
      <c r="F47" s="11">
        <v>12.28</v>
      </c>
      <c r="G47" s="12">
        <v>15.33</v>
      </c>
      <c r="H47" s="12">
        <v>17.43</v>
      </c>
      <c r="I47" s="12">
        <v>21.15</v>
      </c>
      <c r="J47" s="13">
        <v>23.03</v>
      </c>
    </row>
    <row r="48" spans="2:10" ht="57.75" customHeight="1">
      <c r="B48" s="14"/>
      <c r="C48" s="1141" t="s">
        <v>4</v>
      </c>
      <c r="D48" s="1141"/>
      <c r="E48" s="1142"/>
      <c r="F48" s="15">
        <v>6.73</v>
      </c>
      <c r="G48" s="16">
        <v>5.47</v>
      </c>
      <c r="H48" s="16">
        <v>8.51</v>
      </c>
      <c r="I48" s="16">
        <v>6.39</v>
      </c>
      <c r="J48" s="17">
        <v>6.2</v>
      </c>
    </row>
    <row r="49" spans="2:10" ht="57.75" customHeight="1" thickBot="1">
      <c r="B49" s="18"/>
      <c r="C49" s="1143" t="s">
        <v>5</v>
      </c>
      <c r="D49" s="1143"/>
      <c r="E49" s="1144"/>
      <c r="F49" s="19">
        <v>2.14</v>
      </c>
      <c r="G49" s="20">
        <v>2</v>
      </c>
      <c r="H49" s="20">
        <v>5.18</v>
      </c>
      <c r="I49" s="20">
        <v>1.63</v>
      </c>
      <c r="J49" s="21">
        <v>1.64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C16-1003</cp:lastModifiedBy>
  <cp:lastPrinted>2017-03-03T02:51:16Z</cp:lastPrinted>
  <dcterms:created xsi:type="dcterms:W3CDTF">2017-02-15T22:00:07Z</dcterms:created>
  <dcterms:modified xsi:type="dcterms:W3CDTF">2017-04-27T01:05:23Z</dcterms:modified>
  <cp:category/>
</cp:coreProperties>
</file>